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top\Desktop\Przetarg - energia elektryczna na 2026 - 2027\"/>
    </mc:Choice>
  </mc:AlternateContent>
  <xr:revisionPtr revIDLastSave="0" documentId="13_ncr:1_{7BC6802B-DEB0-4D4F-800E-17F7366C6C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ał. Nr 1" sheetId="1" r:id="rId1"/>
    <sheet name="Arkusz2" sheetId="3" r:id="rId2"/>
  </sheets>
  <definedNames>
    <definedName name="_xlnm._FilterDatabase" localSheetId="0" hidden="1">'zał. Nr 1'!$A$7:$N$113</definedName>
    <definedName name="_xlnm.Print_Area" localSheetId="0">'zał. Nr 1'!$A$1:$P$131</definedName>
    <definedName name="_xlnm.Print_Titles" localSheetId="0">'zał. Nr 1'!$5:$7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5" i="1" l="1"/>
  <c r="O135" i="1"/>
  <c r="L129" i="1"/>
  <c r="L122" i="1"/>
  <c r="L131" i="1" s="1"/>
  <c r="L67" i="1"/>
  <c r="M67" i="1"/>
  <c r="M111" i="1"/>
  <c r="M122" i="1" s="1"/>
  <c r="L134" i="1" l="1"/>
  <c r="D57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M69" i="1"/>
  <c r="L69" i="1"/>
  <c r="B137" i="1" l="1"/>
</calcChain>
</file>

<file path=xl/sharedStrings.xml><?xml version="1.0" encoding="utf-8"?>
<sst xmlns="http://schemas.openxmlformats.org/spreadsheetml/2006/main" count="1259" uniqueCount="454">
  <si>
    <t>1.1.</t>
  </si>
  <si>
    <t>Lp.</t>
  </si>
  <si>
    <t>Rodzaj punktu poboru</t>
  </si>
  <si>
    <t>Kod pocztowy</t>
  </si>
  <si>
    <t>Poczta</t>
  </si>
  <si>
    <t>Numer PPE</t>
  </si>
  <si>
    <t>Moc umowna
[kW]</t>
  </si>
  <si>
    <t>OSD</t>
  </si>
  <si>
    <t>1 strefa</t>
  </si>
  <si>
    <t>Nr pos.
ST</t>
  </si>
  <si>
    <t>oświetlenie ulic</t>
  </si>
  <si>
    <t>PGE Dystrybucja SA</t>
  </si>
  <si>
    <t>1.3.</t>
  </si>
  <si>
    <t>Nabywca</t>
  </si>
  <si>
    <t>miejscowość</t>
  </si>
  <si>
    <t>ulica</t>
  </si>
  <si>
    <t>Adres PPE</t>
  </si>
  <si>
    <t>obecna</t>
  </si>
  <si>
    <t>docelowa</t>
  </si>
  <si>
    <t>Grupa taryfowa</t>
  </si>
  <si>
    <r>
      <t>Poniższa tabela przedstawia obiekty objęte przedmiotem zamówienia  na rok</t>
    </r>
    <r>
      <rPr>
        <b/>
        <sz val="11"/>
        <color indexed="8"/>
        <rFont val="Arial"/>
        <family val="2"/>
        <charset val="238"/>
      </rPr>
      <t xml:space="preserve"> 2022</t>
    </r>
  </si>
  <si>
    <r>
      <t xml:space="preserve">Przedmiotem zamówienia jest </t>
    </r>
    <r>
      <rPr>
        <b/>
        <sz val="11"/>
        <color theme="1"/>
        <rFont val="Arial"/>
        <family val="2"/>
        <charset val="238"/>
      </rPr>
      <t xml:space="preserve">Dostawa energii elektrycznej do obiektów </t>
    </r>
    <r>
      <rPr>
        <b/>
        <sz val="11"/>
        <color indexed="8"/>
        <rFont val="Arial"/>
        <family val="2"/>
        <charset val="238"/>
      </rPr>
      <t>Zamawiającego</t>
    </r>
  </si>
  <si>
    <t>Gmina Rzeczyca</t>
  </si>
  <si>
    <t>Gustawów</t>
  </si>
  <si>
    <t xml:space="preserve">Sadykierz </t>
  </si>
  <si>
    <t>Rzeczyca</t>
  </si>
  <si>
    <t>Niska</t>
  </si>
  <si>
    <t xml:space="preserve">Graniczna </t>
  </si>
  <si>
    <t xml:space="preserve">Kitowicza </t>
  </si>
  <si>
    <t>Kanice</t>
  </si>
  <si>
    <t>Sadykierz-Brzozów</t>
  </si>
  <si>
    <t xml:space="preserve">Grotowice </t>
  </si>
  <si>
    <t xml:space="preserve">Wiechnowice </t>
  </si>
  <si>
    <t>34a</t>
  </si>
  <si>
    <t xml:space="preserve">Rzeczyca, </t>
  </si>
  <si>
    <t xml:space="preserve">Zielona </t>
  </si>
  <si>
    <t>30a</t>
  </si>
  <si>
    <t>Zawady</t>
  </si>
  <si>
    <t>Zachodnia</t>
  </si>
  <si>
    <t>10a</t>
  </si>
  <si>
    <t>Słoneczna</t>
  </si>
  <si>
    <t xml:space="preserve">Stanisławów </t>
  </si>
  <si>
    <t>79a</t>
  </si>
  <si>
    <t xml:space="preserve">Roszkowa Wola </t>
  </si>
  <si>
    <t xml:space="preserve">Nowa </t>
  </si>
  <si>
    <t xml:space="preserve">Obwodowa </t>
  </si>
  <si>
    <t xml:space="preserve">Rzeczyca </t>
  </si>
  <si>
    <t xml:space="preserve">Mościckiego </t>
  </si>
  <si>
    <t>35a</t>
  </si>
  <si>
    <t xml:space="preserve">Mazowiecka </t>
  </si>
  <si>
    <t>2a</t>
  </si>
  <si>
    <t>11a</t>
  </si>
  <si>
    <t xml:space="preserve">Łęg </t>
  </si>
  <si>
    <t xml:space="preserve">Łąkowa </t>
  </si>
  <si>
    <t xml:space="preserve">Lubocz </t>
  </si>
  <si>
    <t>81a</t>
  </si>
  <si>
    <t>Łąkowa</t>
  </si>
  <si>
    <t>57a</t>
  </si>
  <si>
    <t>65a</t>
  </si>
  <si>
    <t xml:space="preserve">Kanice </t>
  </si>
  <si>
    <t xml:space="preserve">Kawęczyn </t>
  </si>
  <si>
    <t xml:space="preserve">Lipowa </t>
  </si>
  <si>
    <t>39a</t>
  </si>
  <si>
    <t>Lubocz</t>
  </si>
  <si>
    <t xml:space="preserve">Hubala </t>
  </si>
  <si>
    <t>6a</t>
  </si>
  <si>
    <t xml:space="preserve">Jeziorzec </t>
  </si>
  <si>
    <t xml:space="preserve">Bartoszówka </t>
  </si>
  <si>
    <t>Bartoszówka</t>
  </si>
  <si>
    <t>Bobrowiec</t>
  </si>
  <si>
    <t xml:space="preserve">Bobrowiec </t>
  </si>
  <si>
    <t xml:space="preserve">Brzeg </t>
  </si>
  <si>
    <t>PLZELD021098920153</t>
  </si>
  <si>
    <t>C11</t>
  </si>
  <si>
    <t>C11o</t>
  </si>
  <si>
    <t>PLZELD021098910152</t>
  </si>
  <si>
    <t>PLZELD060018780111</t>
  </si>
  <si>
    <t>PLZELD060019110144</t>
  </si>
  <si>
    <t>C12a</t>
  </si>
  <si>
    <t>PLZELD060971860165</t>
  </si>
  <si>
    <t>PLZELD060018590189</t>
  </si>
  <si>
    <t>PLZELD010837750102</t>
  </si>
  <si>
    <t>PLZELD060918690183</t>
  </si>
  <si>
    <t>PLZELD060018690102</t>
  </si>
  <si>
    <t>PLZELD010837730100</t>
  </si>
  <si>
    <t>PLZELD060018950128</t>
  </si>
  <si>
    <t>PLZELD060019090142</t>
  </si>
  <si>
    <t>PLZELD061037900173</t>
  </si>
  <si>
    <t>PLZELD061033610132</t>
  </si>
  <si>
    <t>PLZELD060018970130</t>
  </si>
  <si>
    <t>PLZELD060019060139</t>
  </si>
  <si>
    <t>PLZELD060018810114</t>
  </si>
  <si>
    <t>PLZELD060018870120</t>
  </si>
  <si>
    <t>PLZELD060018890122</t>
  </si>
  <si>
    <t>PLZELD060969790152</t>
  </si>
  <si>
    <t>PLZELD060018910124</t>
  </si>
  <si>
    <t>PLZELD060018730106</t>
  </si>
  <si>
    <t>PLZELD060018940127</t>
  </si>
  <si>
    <t>PLZELD060019100143</t>
  </si>
  <si>
    <t>PLZELD060971850164</t>
  </si>
  <si>
    <t>PLZELD060018840117</t>
  </si>
  <si>
    <t>PLZELD060018960129</t>
  </si>
  <si>
    <t>PLZELD060018850118</t>
  </si>
  <si>
    <t>PLZELD060018600190</t>
  </si>
  <si>
    <t>PLZELD060018640194</t>
  </si>
  <si>
    <t>PLZELD060019160149</t>
  </si>
  <si>
    <t>PLZELD060018920125</t>
  </si>
  <si>
    <t>PLZELD060019180151</t>
  </si>
  <si>
    <t>PLZELD060019210154</t>
  </si>
  <si>
    <t>PLZELD060018990132</t>
  </si>
  <si>
    <t>PLZELD060018790112</t>
  </si>
  <si>
    <t>PLZELD060018830116</t>
  </si>
  <si>
    <t>PLZELD060018620192</t>
  </si>
  <si>
    <t>PLZELD060971870166</t>
  </si>
  <si>
    <t>PLZELD060019000133</t>
  </si>
  <si>
    <t>PLZELD060018680101</t>
  </si>
  <si>
    <t>PLZELD060018820115</t>
  </si>
  <si>
    <t>PLZELD060018670100</t>
  </si>
  <si>
    <t>PLZELD060018740107</t>
  </si>
  <si>
    <t>PLZELD060018750108</t>
  </si>
  <si>
    <t>PLZELD061031020164</t>
  </si>
  <si>
    <t>PLZELD060018760109</t>
  </si>
  <si>
    <t>PLZELD060018770110</t>
  </si>
  <si>
    <t>PLZELD060018660196</t>
  </si>
  <si>
    <t>PLZELD060019040137</t>
  </si>
  <si>
    <t>PLZELD060019050138</t>
  </si>
  <si>
    <t>PLZELD060018650195</t>
  </si>
  <si>
    <t>PLZELD060018720105</t>
  </si>
  <si>
    <t>PLZELD060018980131</t>
  </si>
  <si>
    <t>PLZELD060019030136</t>
  </si>
  <si>
    <t xml:space="preserve"> Kitowicza </t>
  </si>
  <si>
    <t>Usługi</t>
  </si>
  <si>
    <t>Obiekt mieszkalny</t>
  </si>
  <si>
    <t>Brzozów</t>
  </si>
  <si>
    <t xml:space="preserve"> 7 m. 2</t>
  </si>
  <si>
    <t xml:space="preserve"> 7 m. 1</t>
  </si>
  <si>
    <t>Syrena alarmowa</t>
  </si>
  <si>
    <t>Straż pożarna</t>
  </si>
  <si>
    <t>OSP Sadykierz</t>
  </si>
  <si>
    <t>Oświetlenie OSP</t>
  </si>
  <si>
    <t>OSP Rzeczyca</t>
  </si>
  <si>
    <t>OSP Glina</t>
  </si>
  <si>
    <t>Glina</t>
  </si>
  <si>
    <t xml:space="preserve"> 24a</t>
  </si>
  <si>
    <t xml:space="preserve">Glina </t>
  </si>
  <si>
    <t>Świetlica wiejska</t>
  </si>
  <si>
    <t>Jeziorzec</t>
  </si>
  <si>
    <t xml:space="preserve">Zawady </t>
  </si>
  <si>
    <t>Roszkowa Wola</t>
  </si>
  <si>
    <t xml:space="preserve"> 44A</t>
  </si>
  <si>
    <t xml:space="preserve"> 12a</t>
  </si>
  <si>
    <t xml:space="preserve">Brzozów </t>
  </si>
  <si>
    <t>Centrum rekreacyjno-sportowe</t>
  </si>
  <si>
    <t>Budynek urzędu</t>
  </si>
  <si>
    <t xml:space="preserve"> Tomaszowska </t>
  </si>
  <si>
    <t>Biuro</t>
  </si>
  <si>
    <t xml:space="preserve"> Mościckiego </t>
  </si>
  <si>
    <t>Składowisko</t>
  </si>
  <si>
    <t>Hydrofornia</t>
  </si>
  <si>
    <t xml:space="preserve"> Zacisze</t>
  </si>
  <si>
    <t>Sadykierz</t>
  </si>
  <si>
    <t>Toaleta publiczna</t>
  </si>
  <si>
    <t xml:space="preserve"> Łąkowa</t>
  </si>
  <si>
    <t xml:space="preserve"> dz. 472</t>
  </si>
  <si>
    <t>dz. 1403</t>
  </si>
  <si>
    <t xml:space="preserve"> dz. 1403</t>
  </si>
  <si>
    <t>Publiczna Szkoła Podstawowa w Luboczy</t>
  </si>
  <si>
    <t xml:space="preserve"> dz. 102/3</t>
  </si>
  <si>
    <t>dz. 48/1</t>
  </si>
  <si>
    <t xml:space="preserve"> dz. 286</t>
  </si>
  <si>
    <t xml:space="preserve"> dz. 380</t>
  </si>
  <si>
    <t>dz. 210</t>
  </si>
  <si>
    <t>dz. 262</t>
  </si>
  <si>
    <t xml:space="preserve"> dz. 224</t>
  </si>
  <si>
    <t>dz. 188</t>
  </si>
  <si>
    <t xml:space="preserve"> dz. 1125</t>
  </si>
  <si>
    <t xml:space="preserve"> dz. 86</t>
  </si>
  <si>
    <t>PLZELD060966760140</t>
  </si>
  <si>
    <t>PLZELD060019190152</t>
  </si>
  <si>
    <t>PLZELD060956190150</t>
  </si>
  <si>
    <t>G11</t>
  </si>
  <si>
    <t>PLZELD060956360167</t>
  </si>
  <si>
    <t>PLZELD060984340152</t>
  </si>
  <si>
    <t>R</t>
  </si>
  <si>
    <t>PLZELD060971890168</t>
  </si>
  <si>
    <t>PLZELD060728820111</t>
  </si>
  <si>
    <t>PLZELD060971910170</t>
  </si>
  <si>
    <t>PLZELD060018550185</t>
  </si>
  <si>
    <t>PLZELD060018930126</t>
  </si>
  <si>
    <t>PLZELD060971900169</t>
  </si>
  <si>
    <t>PLZELD060991840126</t>
  </si>
  <si>
    <t>PLZELD060018540184</t>
  </si>
  <si>
    <t>PLZELD060923960128</t>
  </si>
  <si>
    <t>PLZELD060019200153</t>
  </si>
  <si>
    <t>PLZELD060019240157</t>
  </si>
  <si>
    <t>PLZELD060019130146</t>
  </si>
  <si>
    <t>PLZELD060019120145</t>
  </si>
  <si>
    <t>PLZELD060018570187</t>
  </si>
  <si>
    <t>PLZELD060971930172</t>
  </si>
  <si>
    <t>PLZELD060971880167</t>
  </si>
  <si>
    <t>PLZELD060044490160</t>
  </si>
  <si>
    <t>PLZELD061051930121</t>
  </si>
  <si>
    <t>PLZELD060944600155</t>
  </si>
  <si>
    <t>PLZELD060969220192</t>
  </si>
  <si>
    <t>PLZELD060963080160</t>
  </si>
  <si>
    <t>PLZELD060963090161</t>
  </si>
  <si>
    <t>PLZELD061051940122</t>
  </si>
  <si>
    <t>PLZELD060963060158</t>
  </si>
  <si>
    <t>PLZELD060963070159</t>
  </si>
  <si>
    <t>PLZELD060019230156</t>
  </si>
  <si>
    <t>PLZELD061051950123</t>
  </si>
  <si>
    <t>PLZELD061004940175</t>
  </si>
  <si>
    <t>PLZELD061051960124</t>
  </si>
  <si>
    <t>PLZELD061004950176</t>
  </si>
  <si>
    <t>PLZELD061078330142</t>
  </si>
  <si>
    <t>PLZELD061078340143</t>
  </si>
  <si>
    <t>PLZELD061081040122</t>
  </si>
  <si>
    <t>PLZELD060046580175</t>
  </si>
  <si>
    <t>PLZELD060969240194</t>
  </si>
  <si>
    <t>PLZELD060046290146</t>
  </si>
  <si>
    <t>Gmina Rzeczyca (NIP: 7732223393) - oświetlenie uliczne</t>
  </si>
  <si>
    <t>Gmina Rzeczyca (NIP: 7732223393) - pozostałe obiekty gminne</t>
  </si>
  <si>
    <t>Przepompownia ścieków PP6</t>
  </si>
  <si>
    <t>Przepompownia ścieków PP5</t>
  </si>
  <si>
    <t>Przepompownia ścieków PS6</t>
  </si>
  <si>
    <t>Przepompownia ścieków PP3</t>
  </si>
  <si>
    <t>Przepompownia ścieków PP4</t>
  </si>
  <si>
    <t>Przepompownia ścieków PS5</t>
  </si>
  <si>
    <t>Przepompownia ścieków PP1</t>
  </si>
  <si>
    <t>Przepompownia ścieków PS3</t>
  </si>
  <si>
    <t>Przepompownia ścieków PP2</t>
  </si>
  <si>
    <t>Przepompownia ścieków</t>
  </si>
  <si>
    <t>Przepompownia ścieków PS2B</t>
  </si>
  <si>
    <t xml:space="preserve">mjr. Hubala </t>
  </si>
  <si>
    <t>Niemieszkalny obiekt komunalny</t>
  </si>
  <si>
    <t>Budynek administracyjny</t>
  </si>
  <si>
    <t>Gminny Ośrodek Kultury
w Rzeczycy</t>
  </si>
  <si>
    <t>Wartość przedmiotu zamówienia</t>
  </si>
  <si>
    <t>PLZELD061081040135</t>
  </si>
  <si>
    <t>Brzeg</t>
  </si>
  <si>
    <t>Długa</t>
  </si>
  <si>
    <t>23a</t>
  </si>
  <si>
    <t>PPE</t>
  </si>
  <si>
    <t>I</t>
  </si>
  <si>
    <t>98.</t>
  </si>
  <si>
    <t>Przepompowania ścieków ps-5</t>
  </si>
  <si>
    <t>351/działka</t>
  </si>
  <si>
    <t>Przepompowania ścieków ps-8</t>
  </si>
  <si>
    <t>Przepompowania ścieków ps-9</t>
  </si>
  <si>
    <t>Górna</t>
  </si>
  <si>
    <t>142/działka</t>
  </si>
  <si>
    <t>314/działka</t>
  </si>
  <si>
    <t>99.</t>
  </si>
  <si>
    <t>100.</t>
  </si>
  <si>
    <t>101.</t>
  </si>
  <si>
    <t>97-220</t>
  </si>
  <si>
    <t>590543540200346899</t>
  </si>
  <si>
    <t>590543540200004997</t>
  </si>
  <si>
    <t>590543540600073678</t>
  </si>
  <si>
    <t>590543540600295049</t>
  </si>
  <si>
    <t>590543540600233133</t>
  </si>
  <si>
    <t>590543540600214361</t>
  </si>
  <si>
    <t>590543540600323902</t>
  </si>
  <si>
    <t>590543540600112391</t>
  </si>
  <si>
    <t>590543540600084421</t>
  </si>
  <si>
    <t>590543540600088139</t>
  </si>
  <si>
    <t>590543540600006690</t>
  </si>
  <si>
    <t>590543540600143883</t>
  </si>
  <si>
    <t>590543540600330306</t>
  </si>
  <si>
    <t>590543540600256040</t>
  </si>
  <si>
    <t>590543540600184404</t>
  </si>
  <si>
    <t>590543540600070936</t>
  </si>
  <si>
    <t>590543540600128491</t>
  </si>
  <si>
    <t>590543540600022898</t>
  </si>
  <si>
    <t>590543540600200838</t>
  </si>
  <si>
    <t>590543540600141094</t>
  </si>
  <si>
    <t>590543540600032231</t>
  </si>
  <si>
    <t>590543540600095298</t>
  </si>
  <si>
    <t>590543540600092860</t>
  </si>
  <si>
    <t>590543540600062481</t>
  </si>
  <si>
    <t>590543540600331464</t>
  </si>
  <si>
    <t>590543540600221086</t>
  </si>
  <si>
    <t>590543540600261907</t>
  </si>
  <si>
    <t>590543540600144279</t>
  </si>
  <si>
    <t>590543540600130494</t>
  </si>
  <si>
    <t>590543540600187467</t>
  </si>
  <si>
    <t>590543540600271722</t>
  </si>
  <si>
    <t>590543540600288126</t>
  </si>
  <si>
    <t>590543540600112940</t>
  </si>
  <si>
    <t>590543540600182929</t>
  </si>
  <si>
    <t>590543540600063679</t>
  </si>
  <si>
    <t>590543540600332416</t>
  </si>
  <si>
    <t>590543540600298842</t>
  </si>
  <si>
    <t>590543540600311220</t>
  </si>
  <si>
    <t>590543540600150973</t>
  </si>
  <si>
    <t>590543540600171442</t>
  </si>
  <si>
    <t>590543540600203952</t>
  </si>
  <si>
    <t>590543540600043121</t>
  </si>
  <si>
    <t>590543540600289680</t>
  </si>
  <si>
    <t>590543540600016163</t>
  </si>
  <si>
    <t>590543540600316461</t>
  </si>
  <si>
    <t>590543540600159464</t>
  </si>
  <si>
    <t>590543540600236516</t>
  </si>
  <si>
    <t>590543540600151772</t>
  </si>
  <si>
    <t>590543540600035706</t>
  </si>
  <si>
    <t>590543540600228870</t>
  </si>
  <si>
    <t>590543540600149175</t>
  </si>
  <si>
    <t>590543540600109414</t>
  </si>
  <si>
    <t>590543540600178595</t>
  </si>
  <si>
    <t>590543540600149939</t>
  </si>
  <si>
    <t>590543540600329553</t>
  </si>
  <si>
    <t>590543540600254329</t>
  </si>
  <si>
    <t>590543540600013315</t>
  </si>
  <si>
    <t>590543540600104525</t>
  </si>
  <si>
    <t>590543540600045798</t>
  </si>
  <si>
    <t>590543540600305175</t>
  </si>
  <si>
    <t>590543540600077218</t>
  </si>
  <si>
    <t>590543540600144163</t>
  </si>
  <si>
    <t>590543540600239845</t>
  </si>
  <si>
    <t>590543540600168510</t>
  </si>
  <si>
    <t>590543540600220232</t>
  </si>
  <si>
    <t>590543540600160569</t>
  </si>
  <si>
    <t>590543540600325210</t>
  </si>
  <si>
    <t>590543540600039667</t>
  </si>
  <si>
    <t>590543540600262805</t>
  </si>
  <si>
    <t>590543540600258150</t>
  </si>
  <si>
    <t>590543540600197954</t>
  </si>
  <si>
    <t>590543540600214620</t>
  </si>
  <si>
    <t>590543540600046504</t>
  </si>
  <si>
    <t>590543540600298217</t>
  </si>
  <si>
    <t>590543540600053946</t>
  </si>
  <si>
    <t>590543540600146617</t>
  </si>
  <si>
    <t>590543540600318663</t>
  </si>
  <si>
    <t>590543540600251731</t>
  </si>
  <si>
    <t>590543540600023239</t>
  </si>
  <si>
    <t>590543540600282360</t>
  </si>
  <si>
    <t>590543540600201316</t>
  </si>
  <si>
    <t>590543540600230798</t>
  </si>
  <si>
    <t>590543540600045279</t>
  </si>
  <si>
    <t>590543540600299061</t>
  </si>
  <si>
    <t>590543540600165311</t>
  </si>
  <si>
    <t>590543540600070110</t>
  </si>
  <si>
    <t>590543540600079236</t>
  </si>
  <si>
    <t>590543540600011496</t>
  </si>
  <si>
    <t>590543540600293564</t>
  </si>
  <si>
    <t>590543540600286955</t>
  </si>
  <si>
    <t>590543540600246720</t>
  </si>
  <si>
    <t>590543540600028166</t>
  </si>
  <si>
    <t>590543540600195943</t>
  </si>
  <si>
    <t>590543540600265288</t>
  </si>
  <si>
    <t>590543540601105095</t>
  </si>
  <si>
    <t>590543540601105071</t>
  </si>
  <si>
    <t>590543540601105088</t>
  </si>
  <si>
    <t>62.</t>
  </si>
  <si>
    <t>590543540601073066</t>
  </si>
  <si>
    <t>56.</t>
  </si>
  <si>
    <t>dz. 751</t>
  </si>
  <si>
    <t>57.</t>
  </si>
  <si>
    <t>dz. 821</t>
  </si>
  <si>
    <t>Przepompownia ścieków ps-4</t>
  </si>
  <si>
    <t>dz. 502</t>
  </si>
  <si>
    <t>Przepompownia ścieków ps-1</t>
  </si>
  <si>
    <t>Akacjowa</t>
  </si>
  <si>
    <t>dz. 822</t>
  </si>
  <si>
    <t xml:space="preserve">97-220 </t>
  </si>
  <si>
    <t>Przepompownia ścieków ps-7</t>
  </si>
  <si>
    <t>58.</t>
  </si>
  <si>
    <t>59.</t>
  </si>
  <si>
    <t>60.</t>
  </si>
  <si>
    <t>61.</t>
  </si>
  <si>
    <t>63.</t>
  </si>
  <si>
    <t>65.</t>
  </si>
  <si>
    <t>66.</t>
  </si>
  <si>
    <t>67.</t>
  </si>
  <si>
    <t>68.</t>
  </si>
  <si>
    <t>69.</t>
  </si>
  <si>
    <t>70.</t>
  </si>
  <si>
    <t>71.</t>
  </si>
  <si>
    <t>73.</t>
  </si>
  <si>
    <t>74.</t>
  </si>
  <si>
    <t>75.</t>
  </si>
  <si>
    <t>77.</t>
  </si>
  <si>
    <t>78.</t>
  </si>
  <si>
    <t>79.</t>
  </si>
  <si>
    <t>80.</t>
  </si>
  <si>
    <t>81.</t>
  </si>
  <si>
    <t>83.</t>
  </si>
  <si>
    <t>82.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</si>
  <si>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</si>
  <si>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</si>
  <si>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</si>
  <si>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</si>
  <si>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</si>
  <si>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</si>
  <si>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</si>
  <si>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</si>
  <si>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</si>
  <si>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</si>
  <si>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</si>
  <si>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</si>
  <si>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</si>
  <si>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</si>
  <si>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102.</t>
  </si>
  <si>
    <t>103.</t>
  </si>
  <si>
    <t>64.</t>
  </si>
  <si>
    <t>104.</t>
  </si>
  <si>
    <t>590543540601121644</t>
  </si>
  <si>
    <t>dz. 813/6</t>
  </si>
  <si>
    <t>590543540601118170</t>
  </si>
  <si>
    <t>590543540601121682</t>
  </si>
  <si>
    <t>105.</t>
  </si>
  <si>
    <t>106.</t>
  </si>
  <si>
    <t xml:space="preserve">przepompownia ścieków </t>
  </si>
  <si>
    <t>dz. 101</t>
  </si>
  <si>
    <t>590543540601120999</t>
  </si>
  <si>
    <t>107.</t>
  </si>
  <si>
    <t>przepompownia ścieków ps-6</t>
  </si>
  <si>
    <t>dz. 230</t>
  </si>
  <si>
    <t>590543540601128131</t>
  </si>
  <si>
    <t>108.</t>
  </si>
  <si>
    <t>dz. 496/2</t>
  </si>
  <si>
    <t>590543540601135702</t>
  </si>
  <si>
    <t xml:space="preserve">dz. 120 </t>
  </si>
  <si>
    <t>590543540601137157</t>
  </si>
  <si>
    <t>ul. Łąkowa</t>
  </si>
  <si>
    <t>dz. 472</t>
  </si>
  <si>
    <t>590543540601141529</t>
  </si>
  <si>
    <t xml:space="preserve">zasilanie monitoringu </t>
  </si>
  <si>
    <t>dz. 365</t>
  </si>
  <si>
    <t>590543540601138703</t>
  </si>
  <si>
    <t>590543540601111041</t>
  </si>
  <si>
    <t>590543540601111034</t>
  </si>
  <si>
    <t>109.</t>
  </si>
  <si>
    <t xml:space="preserve">110. </t>
  </si>
  <si>
    <t>111.</t>
  </si>
  <si>
    <t>112.</t>
  </si>
  <si>
    <t xml:space="preserve">113. </t>
  </si>
  <si>
    <t xml:space="preserve">114. </t>
  </si>
  <si>
    <t xml:space="preserve">Zbiornik retencyjny </t>
  </si>
  <si>
    <t xml:space="preserve">przepompowania ścieków </t>
  </si>
  <si>
    <t>przepompownia ścieków</t>
  </si>
  <si>
    <t>Szacowane zużycie energii [kWh]
w okresie
od 01.01.2025 r. do 31.12.2025 r.</t>
  </si>
  <si>
    <t>Rzeczywiste zużycie energii [kWh]
w okresie
od 01.01.2025 r.
do 31.08.2025 r.</t>
  </si>
  <si>
    <t xml:space="preserve"> Numer PPE</t>
  </si>
  <si>
    <t>Planowane do realizacji inwestycje w ramach, których przewidywane jest zawarcie umowy z wykonawcą</t>
  </si>
  <si>
    <t xml:space="preserve">Szacowane zaopatrzenie na energię elektryczną w 2026 r. </t>
  </si>
  <si>
    <t xml:space="preserve">Szacowane zaopatrzenie na energię elektryczną w 2027 r. </t>
  </si>
  <si>
    <t>szczytowa</t>
  </si>
  <si>
    <t>pozaszczytowa</t>
  </si>
  <si>
    <t>Suma</t>
  </si>
  <si>
    <t>Średnia</t>
  </si>
  <si>
    <t>Suma bieżąca</t>
  </si>
  <si>
    <t>Liczba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</si>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</sst>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\-000"/>
    <numFmt numFmtId="165" formatCode="0&quot;. &quot;"/>
    <numFmt numFmtId="166" formatCode="[$-415]General"/>
  </numFmts>
  <fonts count="34">
    <font>
      <sz val="11"/>
      <color theme="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7"/>
      <color theme="0" tint="-0.14999847407452621"/>
      <name val="Czcionka tekstu podstawowego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Arial11"/>
      <charset val="238"/>
    </font>
    <font>
      <sz val="11"/>
      <color rgb="FF000000"/>
      <name val="Czcionka tekstu podstawowego"/>
      <charset val="238"/>
    </font>
    <font>
      <sz val="7"/>
      <name val="Arial"/>
      <family val="2"/>
      <charset val="238"/>
    </font>
    <font>
      <b/>
      <sz val="11"/>
      <name val="Czcionka tekstu podstawowego"/>
      <family val="2"/>
      <charset val="238"/>
    </font>
    <font>
      <b/>
      <sz val="10"/>
      <name val="Arial"/>
      <family val="2"/>
      <charset val="238"/>
    </font>
    <font>
      <sz val="6"/>
      <name val="Arial"/>
      <family val="2"/>
      <charset val="238"/>
    </font>
    <font>
      <sz val="1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Arial"/>
      <family val="2"/>
      <charset val="238"/>
    </font>
    <font>
      <b/>
      <sz val="7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7"/>
      <color theme="1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sz val="7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</borders>
  <cellStyleXfs count="5">
    <xf numFmtId="0" fontId="0" fillId="0" borderId="0"/>
    <xf numFmtId="0" fontId="14" fillId="0" borderId="0"/>
    <xf numFmtId="166" fontId="17" fillId="0" borderId="0" applyBorder="0" applyProtection="0"/>
    <xf numFmtId="166" fontId="18" fillId="0" borderId="0" applyBorder="0" applyProtection="0"/>
    <xf numFmtId="43" fontId="14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vertical="center" wrapText="1" indent="1"/>
    </xf>
    <xf numFmtId="0" fontId="8" fillId="3" borderId="9" xfId="0" applyFont="1" applyFill="1" applyBorder="1" applyAlignment="1">
      <alignment horizontal="right" vertical="center" indent="1"/>
    </xf>
    <xf numFmtId="0" fontId="8" fillId="3" borderId="10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5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3" fontId="15" fillId="3" borderId="10" xfId="0" applyNumberFormat="1" applyFont="1" applyFill="1" applyBorder="1" applyAlignment="1">
      <alignment horizontal="right" vertical="center" indent="1"/>
    </xf>
    <xf numFmtId="0" fontId="6" fillId="5" borderId="8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165" fontId="7" fillId="0" borderId="7" xfId="1" applyNumberFormat="1" applyFont="1" applyBorder="1" applyAlignment="1">
      <alignment horizontal="right" vertical="center" wrapText="1"/>
    </xf>
    <xf numFmtId="165" fontId="7" fillId="0" borderId="15" xfId="1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right" vertical="center" wrapText="1" indent="1"/>
    </xf>
    <xf numFmtId="0" fontId="19" fillId="0" borderId="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right" vertical="center" indent="1"/>
    </xf>
    <xf numFmtId="0" fontId="21" fillId="0" borderId="0" xfId="0" applyFont="1"/>
    <xf numFmtId="0" fontId="23" fillId="0" borderId="0" xfId="0" applyFont="1"/>
    <xf numFmtId="0" fontId="24" fillId="0" borderId="0" xfId="0" applyFont="1" applyAlignment="1">
      <alignment wrapText="1"/>
    </xf>
    <xf numFmtId="0" fontId="8" fillId="0" borderId="12" xfId="0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8" fillId="0" borderId="11" xfId="0" applyFont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3" fontId="9" fillId="0" borderId="10" xfId="0" applyNumberFormat="1" applyFont="1" applyBorder="1" applyAlignment="1">
      <alignment horizontal="right" vertical="center" indent="1"/>
    </xf>
    <xf numFmtId="3" fontId="26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right" vertical="center" indent="1"/>
    </xf>
    <xf numFmtId="0" fontId="6" fillId="6" borderId="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3" fontId="7" fillId="7" borderId="8" xfId="0" applyNumberFormat="1" applyFont="1" applyFill="1" applyBorder="1" applyAlignment="1">
      <alignment horizontal="right" vertical="center" wrapText="1" indent="1"/>
    </xf>
    <xf numFmtId="3" fontId="7" fillId="8" borderId="8" xfId="0" applyNumberFormat="1" applyFont="1" applyFill="1" applyBorder="1" applyAlignment="1">
      <alignment horizontal="right" vertical="center" wrapText="1" indent="1"/>
    </xf>
    <xf numFmtId="3" fontId="25" fillId="8" borderId="8" xfId="0" applyNumberFormat="1" applyFont="1" applyFill="1" applyBorder="1" applyAlignment="1">
      <alignment horizontal="right" vertical="center" wrapText="1" indent="1"/>
    </xf>
    <xf numFmtId="3" fontId="7" fillId="8" borderId="16" xfId="0" applyNumberFormat="1" applyFont="1" applyFill="1" applyBorder="1" applyAlignment="1">
      <alignment horizontal="right" vertical="center" wrapText="1" indent="1"/>
    </xf>
    <xf numFmtId="0" fontId="19" fillId="9" borderId="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 indent="1"/>
    </xf>
    <xf numFmtId="0" fontId="8" fillId="3" borderId="19" xfId="0" applyFont="1" applyFill="1" applyBorder="1" applyAlignment="1">
      <alignment horizontal="right" vertical="center" indent="1"/>
    </xf>
    <xf numFmtId="3" fontId="15" fillId="3" borderId="19" xfId="0" applyNumberFormat="1" applyFont="1" applyFill="1" applyBorder="1" applyAlignment="1">
      <alignment horizontal="right" vertical="center" indent="1"/>
    </xf>
    <xf numFmtId="0" fontId="9" fillId="3" borderId="19" xfId="0" applyFont="1" applyFill="1" applyBorder="1" applyAlignment="1">
      <alignment horizontal="right" vertical="center" indent="1"/>
    </xf>
    <xf numFmtId="3" fontId="9" fillId="3" borderId="19" xfId="0" applyNumberFormat="1" applyFont="1" applyFill="1" applyBorder="1" applyAlignment="1">
      <alignment horizontal="right" vertical="center" indent="1"/>
    </xf>
    <xf numFmtId="0" fontId="19" fillId="0" borderId="16" xfId="0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3" fontId="7" fillId="7" borderId="16" xfId="0" applyNumberFormat="1" applyFont="1" applyFill="1" applyBorder="1" applyAlignment="1">
      <alignment horizontal="right" vertical="center" wrapText="1" indent="1"/>
    </xf>
    <xf numFmtId="165" fontId="7" fillId="0" borderId="17" xfId="1" applyNumberFormat="1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3" fontId="7" fillId="7" borderId="17" xfId="0" applyNumberFormat="1" applyFont="1" applyFill="1" applyBorder="1" applyAlignment="1">
      <alignment horizontal="right" vertical="center" wrapText="1" indent="1"/>
    </xf>
    <xf numFmtId="3" fontId="7" fillId="0" borderId="17" xfId="0" applyNumberFormat="1" applyFont="1" applyBorder="1" applyAlignment="1">
      <alignment horizontal="right" vertical="center" wrapText="1" indent="1"/>
    </xf>
    <xf numFmtId="0" fontId="7" fillId="0" borderId="17" xfId="0" applyFont="1" applyBorder="1"/>
    <xf numFmtId="0" fontId="7" fillId="0" borderId="17" xfId="0" applyFont="1" applyBorder="1" applyAlignment="1">
      <alignment horizontal="right"/>
    </xf>
    <xf numFmtId="1" fontId="6" fillId="6" borderId="17" xfId="4" applyNumberFormat="1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right"/>
    </xf>
    <xf numFmtId="0" fontId="6" fillId="9" borderId="8" xfId="0" applyFont="1" applyFill="1" applyBorder="1" applyAlignment="1">
      <alignment horizontal="center" vertical="center" wrapText="1"/>
    </xf>
    <xf numFmtId="3" fontId="25" fillId="7" borderId="8" xfId="0" applyNumberFormat="1" applyFont="1" applyFill="1" applyBorder="1" applyAlignment="1">
      <alignment horizontal="right" vertical="center" wrapText="1" indent="1"/>
    </xf>
    <xf numFmtId="3" fontId="25" fillId="0" borderId="8" xfId="0" applyNumberFormat="1" applyFont="1" applyBorder="1" applyAlignment="1">
      <alignment horizontal="right" vertical="center" wrapText="1" indent="1"/>
    </xf>
    <xf numFmtId="164" fontId="19" fillId="0" borderId="8" xfId="0" applyNumberFormat="1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1" fontId="6" fillId="6" borderId="17" xfId="0" applyNumberFormat="1" applyFont="1" applyFill="1" applyBorder="1" applyAlignment="1">
      <alignment horizontal="center" vertical="center" wrapText="1"/>
    </xf>
    <xf numFmtId="0" fontId="0" fillId="0" borderId="17" xfId="0" applyBorder="1"/>
    <xf numFmtId="49" fontId="29" fillId="0" borderId="17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65" fontId="7" fillId="0" borderId="23" xfId="1" applyNumberFormat="1" applyFont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64" fontId="6" fillId="0" borderId="24" xfId="0" applyNumberFormat="1" applyFont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3" fontId="7" fillId="7" borderId="24" xfId="0" applyNumberFormat="1" applyFont="1" applyFill="1" applyBorder="1" applyAlignment="1">
      <alignment horizontal="right" vertical="center" wrapText="1" indent="1"/>
    </xf>
    <xf numFmtId="3" fontId="7" fillId="0" borderId="24" xfId="0" applyNumberFormat="1" applyFont="1" applyBorder="1" applyAlignment="1">
      <alignment horizontal="right" vertical="center" wrapText="1" indent="1"/>
    </xf>
    <xf numFmtId="165" fontId="7" fillId="0" borderId="25" xfId="1" applyNumberFormat="1" applyFont="1" applyBorder="1" applyAlignment="1">
      <alignment horizontal="right" vertical="center" wrapText="1"/>
    </xf>
    <xf numFmtId="165" fontId="7" fillId="0" borderId="26" xfId="1" applyNumberFormat="1" applyFont="1" applyBorder="1" applyAlignment="1">
      <alignment horizontal="right" vertical="center" wrapText="1"/>
    </xf>
    <xf numFmtId="165" fontId="7" fillId="0" borderId="27" xfId="1" applyNumberFormat="1" applyFont="1" applyBorder="1" applyAlignment="1">
      <alignment horizontal="right" vertical="center" wrapText="1"/>
    </xf>
    <xf numFmtId="0" fontId="7" fillId="0" borderId="27" xfId="0" applyFont="1" applyBorder="1" applyAlignment="1">
      <alignment horizontal="right"/>
    </xf>
    <xf numFmtId="0" fontId="29" fillId="0" borderId="27" xfId="0" applyFont="1" applyBorder="1"/>
    <xf numFmtId="1" fontId="6" fillId="6" borderId="17" xfId="4" quotePrefix="1" applyNumberFormat="1" applyFont="1" applyFill="1" applyBorder="1" applyAlignment="1">
      <alignment horizontal="center" vertical="center" wrapText="1"/>
    </xf>
    <xf numFmtId="1" fontId="7" fillId="0" borderId="17" xfId="0" quotePrefix="1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3" fontId="7" fillId="0" borderId="16" xfId="0" applyNumberFormat="1" applyFont="1" applyBorder="1" applyAlignment="1">
      <alignment horizontal="right" vertical="center" wrapText="1"/>
    </xf>
    <xf numFmtId="3" fontId="7" fillId="0" borderId="17" xfId="0" applyNumberFormat="1" applyFont="1" applyBorder="1" applyAlignment="1">
      <alignment horizontal="right" vertical="center" wrapText="1"/>
    </xf>
    <xf numFmtId="0" fontId="27" fillId="0" borderId="17" xfId="0" applyFont="1" applyBorder="1" applyAlignment="1">
      <alignment horizontal="center"/>
    </xf>
    <xf numFmtId="12" fontId="24" fillId="0" borderId="17" xfId="0" quotePrefix="1" applyNumberFormat="1" applyFont="1" applyBorder="1" applyAlignment="1">
      <alignment horizontal="center" vertical="top"/>
    </xf>
    <xf numFmtId="3" fontId="7" fillId="7" borderId="16" xfId="0" applyNumberFormat="1" applyFont="1" applyFill="1" applyBorder="1" applyAlignment="1">
      <alignment horizontal="right" vertical="center" wrapText="1"/>
    </xf>
    <xf numFmtId="3" fontId="7" fillId="7" borderId="17" xfId="0" applyNumberFormat="1" applyFont="1" applyFill="1" applyBorder="1" applyAlignment="1">
      <alignment horizontal="right" vertical="center" wrapText="1"/>
    </xf>
    <xf numFmtId="0" fontId="6" fillId="0" borderId="29" xfId="0" applyFont="1" applyBorder="1" applyAlignment="1">
      <alignment horizontal="center" vertical="center" wrapText="1"/>
    </xf>
    <xf numFmtId="0" fontId="24" fillId="0" borderId="17" xfId="0" quotePrefix="1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 wrapText="1"/>
    </xf>
    <xf numFmtId="0" fontId="24" fillId="0" borderId="17" xfId="0" applyFont="1" applyBorder="1"/>
    <xf numFmtId="49" fontId="30" fillId="0" borderId="17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wrapText="1"/>
    </xf>
    <xf numFmtId="3" fontId="31" fillId="0" borderId="17" xfId="0" applyNumberFormat="1" applyFont="1" applyBorder="1"/>
    <xf numFmtId="0" fontId="6" fillId="10" borderId="8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16" fillId="10" borderId="24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0" fillId="10" borderId="17" xfId="0" applyFill="1" applyBorder="1"/>
    <xf numFmtId="0" fontId="6" fillId="0" borderId="28" xfId="0" applyFont="1" applyBorder="1" applyAlignment="1">
      <alignment horizontal="right"/>
    </xf>
    <xf numFmtId="3" fontId="6" fillId="0" borderId="17" xfId="0" applyNumberFormat="1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/>
    </xf>
    <xf numFmtId="0" fontId="6" fillId="0" borderId="17" xfId="0" applyFont="1" applyBorder="1"/>
    <xf numFmtId="0" fontId="6" fillId="0" borderId="17" xfId="0" applyFont="1" applyBorder="1" applyAlignment="1">
      <alignment wrapText="1"/>
    </xf>
    <xf numFmtId="0" fontId="24" fillId="8" borderId="17" xfId="0" applyFont="1" applyFill="1" applyBorder="1"/>
    <xf numFmtId="0" fontId="31" fillId="0" borderId="17" xfId="0" applyFont="1" applyBorder="1"/>
    <xf numFmtId="3" fontId="26" fillId="0" borderId="0" xfId="0" applyNumberFormat="1" applyFont="1"/>
    <xf numFmtId="3" fontId="7" fillId="7" borderId="8" xfId="0" applyNumberFormat="1" applyFont="1" applyFill="1" applyBorder="1" applyAlignment="1">
      <alignment horizontal="right" vertical="center" wrapText="1"/>
    </xf>
    <xf numFmtId="3" fontId="29" fillId="7" borderId="17" xfId="0" applyNumberFormat="1" applyFont="1" applyFill="1" applyBorder="1" applyAlignment="1">
      <alignment horizontal="right"/>
    </xf>
    <xf numFmtId="0" fontId="20" fillId="11" borderId="19" xfId="0" applyFont="1" applyFill="1" applyBorder="1" applyAlignment="1">
      <alignment horizontal="right" vertical="center" indent="1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right" vertical="center" indent="1"/>
    </xf>
    <xf numFmtId="0" fontId="22" fillId="0" borderId="33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24" fillId="0" borderId="30" xfId="0" applyFont="1" applyBorder="1"/>
    <xf numFmtId="0" fontId="0" fillId="0" borderId="30" xfId="0" applyBorder="1"/>
    <xf numFmtId="0" fontId="6" fillId="0" borderId="30" xfId="0" applyFont="1" applyBorder="1"/>
    <xf numFmtId="0" fontId="6" fillId="0" borderId="30" xfId="0" applyFont="1" applyBorder="1" applyAlignment="1">
      <alignment wrapText="1"/>
    </xf>
    <xf numFmtId="0" fontId="8" fillId="0" borderId="37" xfId="0" applyFont="1" applyBorder="1" applyAlignment="1">
      <alignment horizontal="right" vertical="center" indent="1"/>
    </xf>
    <xf numFmtId="0" fontId="0" fillId="10" borderId="0" xfId="0" applyFill="1"/>
    <xf numFmtId="0" fontId="6" fillId="12" borderId="17" xfId="0" applyFont="1" applyFill="1" applyBorder="1"/>
    <xf numFmtId="4" fontId="33" fillId="0" borderId="17" xfId="3" applyNumberFormat="1" applyFont="1" applyBorder="1" applyAlignment="1">
      <alignment horizontal="right" vertical="center" wrapText="1" indent="1"/>
    </xf>
    <xf numFmtId="0" fontId="19" fillId="0" borderId="17" xfId="0" applyFont="1" applyBorder="1"/>
    <xf numFmtId="166" fontId="6" fillId="0" borderId="17" xfId="0" applyNumberFormat="1" applyFont="1" applyBorder="1"/>
    <xf numFmtId="0" fontId="6" fillId="0" borderId="0" xfId="0" applyFont="1"/>
    <xf numFmtId="0" fontId="6" fillId="0" borderId="0" xfId="0" applyFont="1" applyAlignment="1">
      <alignment wrapText="1"/>
    </xf>
    <xf numFmtId="0" fontId="16" fillId="0" borderId="17" xfId="0" applyFont="1" applyBorder="1"/>
    <xf numFmtId="0" fontId="16" fillId="0" borderId="0" xfId="0" applyFont="1"/>
  </cellXfs>
  <cellStyles count="5">
    <cellStyle name="Dziesiętny" xfId="4" builtinId="3"/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Normaln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7"/>
  <sheetViews>
    <sheetView tabSelected="1" zoomScaleNormal="100" workbookViewId="0">
      <pane ySplit="7" topLeftCell="A120" activePane="bottomLeft" state="frozen"/>
      <selection pane="bottomLeft" activeCell="P139" sqref="P139"/>
    </sheetView>
  </sheetViews>
  <sheetFormatPr defaultRowHeight="13.8" outlineLevelRow="1" outlineLevelCol="1"/>
  <cols>
    <col min="1" max="1" width="3.69921875" customWidth="1"/>
    <col min="2" max="2" width="7.59765625" hidden="1" customWidth="1"/>
    <col min="3" max="3" width="14.59765625" customWidth="1"/>
    <col min="4" max="4" width="8.19921875" customWidth="1"/>
    <col min="5" max="5" width="8.5" customWidth="1"/>
    <col min="6" max="6" width="6.5" customWidth="1"/>
    <col min="7" max="7" width="5.3984375" customWidth="1"/>
    <col min="8" max="8" width="6" customWidth="1"/>
    <col min="9" max="9" width="18" customWidth="1"/>
    <col min="10" max="10" width="4.8984375" customWidth="1"/>
    <col min="11" max="11" width="4.69921875" customWidth="1"/>
    <col min="12" max="12" width="9.3984375" customWidth="1"/>
    <col min="13" max="13" width="9.59765625" customWidth="1"/>
    <col min="14" max="14" width="10.09765625" customWidth="1" outlineLevel="1"/>
    <col min="15" max="15" width="12.3984375" customWidth="1"/>
    <col min="16" max="16" width="12.796875" customWidth="1"/>
    <col min="19" max="19" width="9.19921875" bestFit="1" customWidth="1"/>
    <col min="243" max="243" width="3.3984375" customWidth="1"/>
    <col min="244" max="244" width="7.59765625" customWidth="1"/>
    <col min="245" max="245" width="14" customWidth="1"/>
    <col min="246" max="246" width="8.19921875" customWidth="1"/>
    <col min="247" max="247" width="8.8984375" customWidth="1"/>
    <col min="248" max="249" width="6.5" customWidth="1"/>
    <col min="250" max="250" width="5.3984375" customWidth="1"/>
    <col min="251" max="251" width="7.5" customWidth="1"/>
    <col min="252" max="252" width="12.69921875" customWidth="1"/>
    <col min="253" max="253" width="8.59765625" customWidth="1"/>
    <col min="254" max="254" width="4.8984375" customWidth="1"/>
    <col min="255" max="255" width="0" hidden="1" customWidth="1"/>
    <col min="256" max="256" width="4.19921875" customWidth="1"/>
    <col min="257" max="257" width="0" hidden="1" customWidth="1"/>
    <col min="258" max="258" width="9.3984375" customWidth="1"/>
    <col min="259" max="259" width="8.59765625" customWidth="1"/>
    <col min="260" max="260" width="0" hidden="1" customWidth="1"/>
    <col min="261" max="261" width="9.59765625" customWidth="1"/>
    <col min="262" max="262" width="6.3984375" customWidth="1"/>
    <col min="263" max="263" width="6.59765625" customWidth="1"/>
    <col min="264" max="264" width="6.5" customWidth="1"/>
    <col min="265" max="265" width="7.09765625" customWidth="1"/>
    <col min="266" max="266" width="7.5" customWidth="1"/>
    <col min="267" max="267" width="0" hidden="1" customWidth="1"/>
    <col min="268" max="268" width="5.8984375" customWidth="1"/>
    <col min="269" max="269" width="24.09765625" customWidth="1"/>
    <col min="499" max="499" width="3.3984375" customWidth="1"/>
    <col min="500" max="500" width="7.59765625" customWidth="1"/>
    <col min="501" max="501" width="14" customWidth="1"/>
    <col min="502" max="502" width="8.19921875" customWidth="1"/>
    <col min="503" max="503" width="8.8984375" customWidth="1"/>
    <col min="504" max="505" width="6.5" customWidth="1"/>
    <col min="506" max="506" width="5.3984375" customWidth="1"/>
    <col min="507" max="507" width="7.5" customWidth="1"/>
    <col min="508" max="508" width="12.69921875" customWidth="1"/>
    <col min="509" max="509" width="8.59765625" customWidth="1"/>
    <col min="510" max="510" width="4.8984375" customWidth="1"/>
    <col min="511" max="511" width="0" hidden="1" customWidth="1"/>
    <col min="512" max="512" width="4.19921875" customWidth="1"/>
    <col min="513" max="513" width="0" hidden="1" customWidth="1"/>
    <col min="514" max="514" width="9.3984375" customWidth="1"/>
    <col min="515" max="515" width="8.59765625" customWidth="1"/>
    <col min="516" max="516" width="0" hidden="1" customWidth="1"/>
    <col min="517" max="517" width="9.59765625" customWidth="1"/>
    <col min="518" max="518" width="6.3984375" customWidth="1"/>
    <col min="519" max="519" width="6.59765625" customWidth="1"/>
    <col min="520" max="520" width="6.5" customWidth="1"/>
    <col min="521" max="521" width="7.09765625" customWidth="1"/>
    <col min="522" max="522" width="7.5" customWidth="1"/>
    <col min="523" max="523" width="0" hidden="1" customWidth="1"/>
    <col min="524" max="524" width="5.8984375" customWidth="1"/>
    <col min="525" max="525" width="24.09765625" customWidth="1"/>
    <col min="755" max="755" width="3.3984375" customWidth="1"/>
    <col min="756" max="756" width="7.59765625" customWidth="1"/>
    <col min="757" max="757" width="14" customWidth="1"/>
    <col min="758" max="758" width="8.19921875" customWidth="1"/>
    <col min="759" max="759" width="8.8984375" customWidth="1"/>
    <col min="760" max="761" width="6.5" customWidth="1"/>
    <col min="762" max="762" width="5.3984375" customWidth="1"/>
    <col min="763" max="763" width="7.5" customWidth="1"/>
    <col min="764" max="764" width="12.69921875" customWidth="1"/>
    <col min="765" max="765" width="8.59765625" customWidth="1"/>
    <col min="766" max="766" width="4.8984375" customWidth="1"/>
    <col min="767" max="767" width="0" hidden="1" customWidth="1"/>
    <col min="768" max="768" width="4.19921875" customWidth="1"/>
    <col min="769" max="769" width="0" hidden="1" customWidth="1"/>
    <col min="770" max="770" width="9.3984375" customWidth="1"/>
    <col min="771" max="771" width="8.59765625" customWidth="1"/>
    <col min="772" max="772" width="0" hidden="1" customWidth="1"/>
    <col min="773" max="773" width="9.59765625" customWidth="1"/>
    <col min="774" max="774" width="6.3984375" customWidth="1"/>
    <col min="775" max="775" width="6.59765625" customWidth="1"/>
    <col min="776" max="776" width="6.5" customWidth="1"/>
    <col min="777" max="777" width="7.09765625" customWidth="1"/>
    <col min="778" max="778" width="7.5" customWidth="1"/>
    <col min="779" max="779" width="0" hidden="1" customWidth="1"/>
    <col min="780" max="780" width="5.8984375" customWidth="1"/>
    <col min="781" max="781" width="24.09765625" customWidth="1"/>
    <col min="1011" max="1011" width="3.3984375" customWidth="1"/>
    <col min="1012" max="1012" width="7.59765625" customWidth="1"/>
    <col min="1013" max="1013" width="14" customWidth="1"/>
    <col min="1014" max="1014" width="8.19921875" customWidth="1"/>
    <col min="1015" max="1015" width="8.8984375" customWidth="1"/>
    <col min="1016" max="1017" width="6.5" customWidth="1"/>
    <col min="1018" max="1018" width="5.3984375" customWidth="1"/>
    <col min="1019" max="1019" width="7.5" customWidth="1"/>
    <col min="1020" max="1020" width="12.69921875" customWidth="1"/>
    <col min="1021" max="1021" width="8.59765625" customWidth="1"/>
    <col min="1022" max="1022" width="4.8984375" customWidth="1"/>
    <col min="1023" max="1023" width="0" hidden="1" customWidth="1"/>
    <col min="1024" max="1024" width="4.19921875" customWidth="1"/>
    <col min="1025" max="1025" width="0" hidden="1" customWidth="1"/>
    <col min="1026" max="1026" width="9.3984375" customWidth="1"/>
    <col min="1027" max="1027" width="8.59765625" customWidth="1"/>
    <col min="1028" max="1028" width="0" hidden="1" customWidth="1"/>
    <col min="1029" max="1029" width="9.59765625" customWidth="1"/>
    <col min="1030" max="1030" width="6.3984375" customWidth="1"/>
    <col min="1031" max="1031" width="6.59765625" customWidth="1"/>
    <col min="1032" max="1032" width="6.5" customWidth="1"/>
    <col min="1033" max="1033" width="7.09765625" customWidth="1"/>
    <col min="1034" max="1034" width="7.5" customWidth="1"/>
    <col min="1035" max="1035" width="0" hidden="1" customWidth="1"/>
    <col min="1036" max="1036" width="5.8984375" customWidth="1"/>
    <col min="1037" max="1037" width="24.09765625" customWidth="1"/>
    <col min="1267" max="1267" width="3.3984375" customWidth="1"/>
    <col min="1268" max="1268" width="7.59765625" customWidth="1"/>
    <col min="1269" max="1269" width="14" customWidth="1"/>
    <col min="1270" max="1270" width="8.19921875" customWidth="1"/>
    <col min="1271" max="1271" width="8.8984375" customWidth="1"/>
    <col min="1272" max="1273" width="6.5" customWidth="1"/>
    <col min="1274" max="1274" width="5.3984375" customWidth="1"/>
    <col min="1275" max="1275" width="7.5" customWidth="1"/>
    <col min="1276" max="1276" width="12.69921875" customWidth="1"/>
    <col min="1277" max="1277" width="8.59765625" customWidth="1"/>
    <col min="1278" max="1278" width="4.8984375" customWidth="1"/>
    <col min="1279" max="1279" width="0" hidden="1" customWidth="1"/>
    <col min="1280" max="1280" width="4.19921875" customWidth="1"/>
    <col min="1281" max="1281" width="0" hidden="1" customWidth="1"/>
    <col min="1282" max="1282" width="9.3984375" customWidth="1"/>
    <col min="1283" max="1283" width="8.59765625" customWidth="1"/>
    <col min="1284" max="1284" width="0" hidden="1" customWidth="1"/>
    <col min="1285" max="1285" width="9.59765625" customWidth="1"/>
    <col min="1286" max="1286" width="6.3984375" customWidth="1"/>
    <col min="1287" max="1287" width="6.59765625" customWidth="1"/>
    <col min="1288" max="1288" width="6.5" customWidth="1"/>
    <col min="1289" max="1289" width="7.09765625" customWidth="1"/>
    <col min="1290" max="1290" width="7.5" customWidth="1"/>
    <col min="1291" max="1291" width="0" hidden="1" customWidth="1"/>
    <col min="1292" max="1292" width="5.8984375" customWidth="1"/>
    <col min="1293" max="1293" width="24.09765625" customWidth="1"/>
    <col min="1523" max="1523" width="3.3984375" customWidth="1"/>
    <col min="1524" max="1524" width="7.59765625" customWidth="1"/>
    <col min="1525" max="1525" width="14" customWidth="1"/>
    <col min="1526" max="1526" width="8.19921875" customWidth="1"/>
    <col min="1527" max="1527" width="8.8984375" customWidth="1"/>
    <col min="1528" max="1529" width="6.5" customWidth="1"/>
    <col min="1530" max="1530" width="5.3984375" customWidth="1"/>
    <col min="1531" max="1531" width="7.5" customWidth="1"/>
    <col min="1532" max="1532" width="12.69921875" customWidth="1"/>
    <col min="1533" max="1533" width="8.59765625" customWidth="1"/>
    <col min="1534" max="1534" width="4.8984375" customWidth="1"/>
    <col min="1535" max="1535" width="0" hidden="1" customWidth="1"/>
    <col min="1536" max="1536" width="4.19921875" customWidth="1"/>
    <col min="1537" max="1537" width="0" hidden="1" customWidth="1"/>
    <col min="1538" max="1538" width="9.3984375" customWidth="1"/>
    <col min="1539" max="1539" width="8.59765625" customWidth="1"/>
    <col min="1540" max="1540" width="0" hidden="1" customWidth="1"/>
    <col min="1541" max="1541" width="9.59765625" customWidth="1"/>
    <col min="1542" max="1542" width="6.3984375" customWidth="1"/>
    <col min="1543" max="1543" width="6.59765625" customWidth="1"/>
    <col min="1544" max="1544" width="6.5" customWidth="1"/>
    <col min="1545" max="1545" width="7.09765625" customWidth="1"/>
    <col min="1546" max="1546" width="7.5" customWidth="1"/>
    <col min="1547" max="1547" width="0" hidden="1" customWidth="1"/>
    <col min="1548" max="1548" width="5.8984375" customWidth="1"/>
    <col min="1549" max="1549" width="24.09765625" customWidth="1"/>
    <col min="1779" max="1779" width="3.3984375" customWidth="1"/>
    <col min="1780" max="1780" width="7.59765625" customWidth="1"/>
    <col min="1781" max="1781" width="14" customWidth="1"/>
    <col min="1782" max="1782" width="8.19921875" customWidth="1"/>
    <col min="1783" max="1783" width="8.8984375" customWidth="1"/>
    <col min="1784" max="1785" width="6.5" customWidth="1"/>
    <col min="1786" max="1786" width="5.3984375" customWidth="1"/>
    <col min="1787" max="1787" width="7.5" customWidth="1"/>
    <col min="1788" max="1788" width="12.69921875" customWidth="1"/>
    <col min="1789" max="1789" width="8.59765625" customWidth="1"/>
    <col min="1790" max="1790" width="4.8984375" customWidth="1"/>
    <col min="1791" max="1791" width="0" hidden="1" customWidth="1"/>
    <col min="1792" max="1792" width="4.19921875" customWidth="1"/>
    <col min="1793" max="1793" width="0" hidden="1" customWidth="1"/>
    <col min="1794" max="1794" width="9.3984375" customWidth="1"/>
    <col min="1795" max="1795" width="8.59765625" customWidth="1"/>
    <col min="1796" max="1796" width="0" hidden="1" customWidth="1"/>
    <col min="1797" max="1797" width="9.59765625" customWidth="1"/>
    <col min="1798" max="1798" width="6.3984375" customWidth="1"/>
    <col min="1799" max="1799" width="6.59765625" customWidth="1"/>
    <col min="1800" max="1800" width="6.5" customWidth="1"/>
    <col min="1801" max="1801" width="7.09765625" customWidth="1"/>
    <col min="1802" max="1802" width="7.5" customWidth="1"/>
    <col min="1803" max="1803" width="0" hidden="1" customWidth="1"/>
    <col min="1804" max="1804" width="5.8984375" customWidth="1"/>
    <col min="1805" max="1805" width="24.09765625" customWidth="1"/>
    <col min="2035" max="2035" width="3.3984375" customWidth="1"/>
    <col min="2036" max="2036" width="7.59765625" customWidth="1"/>
    <col min="2037" max="2037" width="14" customWidth="1"/>
    <col min="2038" max="2038" width="8.19921875" customWidth="1"/>
    <col min="2039" max="2039" width="8.8984375" customWidth="1"/>
    <col min="2040" max="2041" width="6.5" customWidth="1"/>
    <col min="2042" max="2042" width="5.3984375" customWidth="1"/>
    <col min="2043" max="2043" width="7.5" customWidth="1"/>
    <col min="2044" max="2044" width="12.69921875" customWidth="1"/>
    <col min="2045" max="2045" width="8.59765625" customWidth="1"/>
    <col min="2046" max="2046" width="4.8984375" customWidth="1"/>
    <col min="2047" max="2047" width="0" hidden="1" customWidth="1"/>
    <col min="2048" max="2048" width="4.19921875" customWidth="1"/>
    <col min="2049" max="2049" width="0" hidden="1" customWidth="1"/>
    <col min="2050" max="2050" width="9.3984375" customWidth="1"/>
    <col min="2051" max="2051" width="8.59765625" customWidth="1"/>
    <col min="2052" max="2052" width="0" hidden="1" customWidth="1"/>
    <col min="2053" max="2053" width="9.59765625" customWidth="1"/>
    <col min="2054" max="2054" width="6.3984375" customWidth="1"/>
    <col min="2055" max="2055" width="6.59765625" customWidth="1"/>
    <col min="2056" max="2056" width="6.5" customWidth="1"/>
    <col min="2057" max="2057" width="7.09765625" customWidth="1"/>
    <col min="2058" max="2058" width="7.5" customWidth="1"/>
    <col min="2059" max="2059" width="0" hidden="1" customWidth="1"/>
    <col min="2060" max="2060" width="5.8984375" customWidth="1"/>
    <col min="2061" max="2061" width="24.09765625" customWidth="1"/>
    <col min="2291" max="2291" width="3.3984375" customWidth="1"/>
    <col min="2292" max="2292" width="7.59765625" customWidth="1"/>
    <col min="2293" max="2293" width="14" customWidth="1"/>
    <col min="2294" max="2294" width="8.19921875" customWidth="1"/>
    <col min="2295" max="2295" width="8.8984375" customWidth="1"/>
    <col min="2296" max="2297" width="6.5" customWidth="1"/>
    <col min="2298" max="2298" width="5.3984375" customWidth="1"/>
    <col min="2299" max="2299" width="7.5" customWidth="1"/>
    <col min="2300" max="2300" width="12.69921875" customWidth="1"/>
    <col min="2301" max="2301" width="8.59765625" customWidth="1"/>
    <col min="2302" max="2302" width="4.8984375" customWidth="1"/>
    <col min="2303" max="2303" width="0" hidden="1" customWidth="1"/>
    <col min="2304" max="2304" width="4.19921875" customWidth="1"/>
    <col min="2305" max="2305" width="0" hidden="1" customWidth="1"/>
    <col min="2306" max="2306" width="9.3984375" customWidth="1"/>
    <col min="2307" max="2307" width="8.59765625" customWidth="1"/>
    <col min="2308" max="2308" width="0" hidden="1" customWidth="1"/>
    <col min="2309" max="2309" width="9.59765625" customWidth="1"/>
    <col min="2310" max="2310" width="6.3984375" customWidth="1"/>
    <col min="2311" max="2311" width="6.59765625" customWidth="1"/>
    <col min="2312" max="2312" width="6.5" customWidth="1"/>
    <col min="2313" max="2313" width="7.09765625" customWidth="1"/>
    <col min="2314" max="2314" width="7.5" customWidth="1"/>
    <col min="2315" max="2315" width="0" hidden="1" customWidth="1"/>
    <col min="2316" max="2316" width="5.8984375" customWidth="1"/>
    <col min="2317" max="2317" width="24.09765625" customWidth="1"/>
    <col min="2547" max="2547" width="3.3984375" customWidth="1"/>
    <col min="2548" max="2548" width="7.59765625" customWidth="1"/>
    <col min="2549" max="2549" width="14" customWidth="1"/>
    <col min="2550" max="2550" width="8.19921875" customWidth="1"/>
    <col min="2551" max="2551" width="8.8984375" customWidth="1"/>
    <col min="2552" max="2553" width="6.5" customWidth="1"/>
    <col min="2554" max="2554" width="5.3984375" customWidth="1"/>
    <col min="2555" max="2555" width="7.5" customWidth="1"/>
    <col min="2556" max="2556" width="12.69921875" customWidth="1"/>
    <col min="2557" max="2557" width="8.59765625" customWidth="1"/>
    <col min="2558" max="2558" width="4.8984375" customWidth="1"/>
    <col min="2559" max="2559" width="0" hidden="1" customWidth="1"/>
    <col min="2560" max="2560" width="4.19921875" customWidth="1"/>
    <col min="2561" max="2561" width="0" hidden="1" customWidth="1"/>
    <col min="2562" max="2562" width="9.3984375" customWidth="1"/>
    <col min="2563" max="2563" width="8.59765625" customWidth="1"/>
    <col min="2564" max="2564" width="0" hidden="1" customWidth="1"/>
    <col min="2565" max="2565" width="9.59765625" customWidth="1"/>
    <col min="2566" max="2566" width="6.3984375" customWidth="1"/>
    <col min="2567" max="2567" width="6.59765625" customWidth="1"/>
    <col min="2568" max="2568" width="6.5" customWidth="1"/>
    <col min="2569" max="2569" width="7.09765625" customWidth="1"/>
    <col min="2570" max="2570" width="7.5" customWidth="1"/>
    <col min="2571" max="2571" width="0" hidden="1" customWidth="1"/>
    <col min="2572" max="2572" width="5.8984375" customWidth="1"/>
    <col min="2573" max="2573" width="24.09765625" customWidth="1"/>
    <col min="2803" max="2803" width="3.3984375" customWidth="1"/>
    <col min="2804" max="2804" width="7.59765625" customWidth="1"/>
    <col min="2805" max="2805" width="14" customWidth="1"/>
    <col min="2806" max="2806" width="8.19921875" customWidth="1"/>
    <col min="2807" max="2807" width="8.8984375" customWidth="1"/>
    <col min="2808" max="2809" width="6.5" customWidth="1"/>
    <col min="2810" max="2810" width="5.3984375" customWidth="1"/>
    <col min="2811" max="2811" width="7.5" customWidth="1"/>
    <col min="2812" max="2812" width="12.69921875" customWidth="1"/>
    <col min="2813" max="2813" width="8.59765625" customWidth="1"/>
    <col min="2814" max="2814" width="4.8984375" customWidth="1"/>
    <col min="2815" max="2815" width="0" hidden="1" customWidth="1"/>
    <col min="2816" max="2816" width="4.19921875" customWidth="1"/>
    <col min="2817" max="2817" width="0" hidden="1" customWidth="1"/>
    <col min="2818" max="2818" width="9.3984375" customWidth="1"/>
    <col min="2819" max="2819" width="8.59765625" customWidth="1"/>
    <col min="2820" max="2820" width="0" hidden="1" customWidth="1"/>
    <col min="2821" max="2821" width="9.59765625" customWidth="1"/>
    <col min="2822" max="2822" width="6.3984375" customWidth="1"/>
    <col min="2823" max="2823" width="6.59765625" customWidth="1"/>
    <col min="2824" max="2824" width="6.5" customWidth="1"/>
    <col min="2825" max="2825" width="7.09765625" customWidth="1"/>
    <col min="2826" max="2826" width="7.5" customWidth="1"/>
    <col min="2827" max="2827" width="0" hidden="1" customWidth="1"/>
    <col min="2828" max="2828" width="5.8984375" customWidth="1"/>
    <col min="2829" max="2829" width="24.09765625" customWidth="1"/>
    <col min="3059" max="3059" width="3.3984375" customWidth="1"/>
    <col min="3060" max="3060" width="7.59765625" customWidth="1"/>
    <col min="3061" max="3061" width="14" customWidth="1"/>
    <col min="3062" max="3062" width="8.19921875" customWidth="1"/>
    <col min="3063" max="3063" width="8.8984375" customWidth="1"/>
    <col min="3064" max="3065" width="6.5" customWidth="1"/>
    <col min="3066" max="3066" width="5.3984375" customWidth="1"/>
    <col min="3067" max="3067" width="7.5" customWidth="1"/>
    <col min="3068" max="3068" width="12.69921875" customWidth="1"/>
    <col min="3069" max="3069" width="8.59765625" customWidth="1"/>
    <col min="3070" max="3070" width="4.8984375" customWidth="1"/>
    <col min="3071" max="3071" width="0" hidden="1" customWidth="1"/>
    <col min="3072" max="3072" width="4.19921875" customWidth="1"/>
    <col min="3073" max="3073" width="0" hidden="1" customWidth="1"/>
    <col min="3074" max="3074" width="9.3984375" customWidth="1"/>
    <col min="3075" max="3075" width="8.59765625" customWidth="1"/>
    <col min="3076" max="3076" width="0" hidden="1" customWidth="1"/>
    <col min="3077" max="3077" width="9.59765625" customWidth="1"/>
    <col min="3078" max="3078" width="6.3984375" customWidth="1"/>
    <col min="3079" max="3079" width="6.59765625" customWidth="1"/>
    <col min="3080" max="3080" width="6.5" customWidth="1"/>
    <col min="3081" max="3081" width="7.09765625" customWidth="1"/>
    <col min="3082" max="3082" width="7.5" customWidth="1"/>
    <col min="3083" max="3083" width="0" hidden="1" customWidth="1"/>
    <col min="3084" max="3084" width="5.8984375" customWidth="1"/>
    <col min="3085" max="3085" width="24.09765625" customWidth="1"/>
    <col min="3315" max="3315" width="3.3984375" customWidth="1"/>
    <col min="3316" max="3316" width="7.59765625" customWidth="1"/>
    <col min="3317" max="3317" width="14" customWidth="1"/>
    <col min="3318" max="3318" width="8.19921875" customWidth="1"/>
    <col min="3319" max="3319" width="8.8984375" customWidth="1"/>
    <col min="3320" max="3321" width="6.5" customWidth="1"/>
    <col min="3322" max="3322" width="5.3984375" customWidth="1"/>
    <col min="3323" max="3323" width="7.5" customWidth="1"/>
    <col min="3324" max="3324" width="12.69921875" customWidth="1"/>
    <col min="3325" max="3325" width="8.59765625" customWidth="1"/>
    <col min="3326" max="3326" width="4.8984375" customWidth="1"/>
    <col min="3327" max="3327" width="0" hidden="1" customWidth="1"/>
    <col min="3328" max="3328" width="4.19921875" customWidth="1"/>
    <col min="3329" max="3329" width="0" hidden="1" customWidth="1"/>
    <col min="3330" max="3330" width="9.3984375" customWidth="1"/>
    <col min="3331" max="3331" width="8.59765625" customWidth="1"/>
    <col min="3332" max="3332" width="0" hidden="1" customWidth="1"/>
    <col min="3333" max="3333" width="9.59765625" customWidth="1"/>
    <col min="3334" max="3334" width="6.3984375" customWidth="1"/>
    <col min="3335" max="3335" width="6.59765625" customWidth="1"/>
    <col min="3336" max="3336" width="6.5" customWidth="1"/>
    <col min="3337" max="3337" width="7.09765625" customWidth="1"/>
    <col min="3338" max="3338" width="7.5" customWidth="1"/>
    <col min="3339" max="3339" width="0" hidden="1" customWidth="1"/>
    <col min="3340" max="3340" width="5.8984375" customWidth="1"/>
    <col min="3341" max="3341" width="24.09765625" customWidth="1"/>
    <col min="3571" max="3571" width="3.3984375" customWidth="1"/>
    <col min="3572" max="3572" width="7.59765625" customWidth="1"/>
    <col min="3573" max="3573" width="14" customWidth="1"/>
    <col min="3574" max="3574" width="8.19921875" customWidth="1"/>
    <col min="3575" max="3575" width="8.8984375" customWidth="1"/>
    <col min="3576" max="3577" width="6.5" customWidth="1"/>
    <col min="3578" max="3578" width="5.3984375" customWidth="1"/>
    <col min="3579" max="3579" width="7.5" customWidth="1"/>
    <col min="3580" max="3580" width="12.69921875" customWidth="1"/>
    <col min="3581" max="3581" width="8.59765625" customWidth="1"/>
    <col min="3582" max="3582" width="4.8984375" customWidth="1"/>
    <col min="3583" max="3583" width="0" hidden="1" customWidth="1"/>
    <col min="3584" max="3584" width="4.19921875" customWidth="1"/>
    <col min="3585" max="3585" width="0" hidden="1" customWidth="1"/>
    <col min="3586" max="3586" width="9.3984375" customWidth="1"/>
    <col min="3587" max="3587" width="8.59765625" customWidth="1"/>
    <col min="3588" max="3588" width="0" hidden="1" customWidth="1"/>
    <col min="3589" max="3589" width="9.59765625" customWidth="1"/>
    <col min="3590" max="3590" width="6.3984375" customWidth="1"/>
    <col min="3591" max="3591" width="6.59765625" customWidth="1"/>
    <col min="3592" max="3592" width="6.5" customWidth="1"/>
    <col min="3593" max="3593" width="7.09765625" customWidth="1"/>
    <col min="3594" max="3594" width="7.5" customWidth="1"/>
    <col min="3595" max="3595" width="0" hidden="1" customWidth="1"/>
    <col min="3596" max="3596" width="5.8984375" customWidth="1"/>
    <col min="3597" max="3597" width="24.09765625" customWidth="1"/>
    <col min="3827" max="3827" width="3.3984375" customWidth="1"/>
    <col min="3828" max="3828" width="7.59765625" customWidth="1"/>
    <col min="3829" max="3829" width="14" customWidth="1"/>
    <col min="3830" max="3830" width="8.19921875" customWidth="1"/>
    <col min="3831" max="3831" width="8.8984375" customWidth="1"/>
    <col min="3832" max="3833" width="6.5" customWidth="1"/>
    <col min="3834" max="3834" width="5.3984375" customWidth="1"/>
    <col min="3835" max="3835" width="7.5" customWidth="1"/>
    <col min="3836" max="3836" width="12.69921875" customWidth="1"/>
    <col min="3837" max="3837" width="8.59765625" customWidth="1"/>
    <col min="3838" max="3838" width="4.8984375" customWidth="1"/>
    <col min="3839" max="3839" width="0" hidden="1" customWidth="1"/>
    <col min="3840" max="3840" width="4.19921875" customWidth="1"/>
    <col min="3841" max="3841" width="0" hidden="1" customWidth="1"/>
    <col min="3842" max="3842" width="9.3984375" customWidth="1"/>
    <col min="3843" max="3843" width="8.59765625" customWidth="1"/>
    <col min="3844" max="3844" width="0" hidden="1" customWidth="1"/>
    <col min="3845" max="3845" width="9.59765625" customWidth="1"/>
    <col min="3846" max="3846" width="6.3984375" customWidth="1"/>
    <col min="3847" max="3847" width="6.59765625" customWidth="1"/>
    <col min="3848" max="3848" width="6.5" customWidth="1"/>
    <col min="3849" max="3849" width="7.09765625" customWidth="1"/>
    <col min="3850" max="3850" width="7.5" customWidth="1"/>
    <col min="3851" max="3851" width="0" hidden="1" customWidth="1"/>
    <col min="3852" max="3852" width="5.8984375" customWidth="1"/>
    <col min="3853" max="3853" width="24.09765625" customWidth="1"/>
    <col min="4083" max="4083" width="3.3984375" customWidth="1"/>
    <col min="4084" max="4084" width="7.59765625" customWidth="1"/>
    <col min="4085" max="4085" width="14" customWidth="1"/>
    <col min="4086" max="4086" width="8.19921875" customWidth="1"/>
    <col min="4087" max="4087" width="8.8984375" customWidth="1"/>
    <col min="4088" max="4089" width="6.5" customWidth="1"/>
    <col min="4090" max="4090" width="5.3984375" customWidth="1"/>
    <col min="4091" max="4091" width="7.5" customWidth="1"/>
    <col min="4092" max="4092" width="12.69921875" customWidth="1"/>
    <col min="4093" max="4093" width="8.59765625" customWidth="1"/>
    <col min="4094" max="4094" width="4.8984375" customWidth="1"/>
    <col min="4095" max="4095" width="0" hidden="1" customWidth="1"/>
    <col min="4096" max="4096" width="4.19921875" customWidth="1"/>
    <col min="4097" max="4097" width="0" hidden="1" customWidth="1"/>
    <col min="4098" max="4098" width="9.3984375" customWidth="1"/>
    <col min="4099" max="4099" width="8.59765625" customWidth="1"/>
    <col min="4100" max="4100" width="0" hidden="1" customWidth="1"/>
    <col min="4101" max="4101" width="9.59765625" customWidth="1"/>
    <col min="4102" max="4102" width="6.3984375" customWidth="1"/>
    <col min="4103" max="4103" width="6.59765625" customWidth="1"/>
    <col min="4104" max="4104" width="6.5" customWidth="1"/>
    <col min="4105" max="4105" width="7.09765625" customWidth="1"/>
    <col min="4106" max="4106" width="7.5" customWidth="1"/>
    <col min="4107" max="4107" width="0" hidden="1" customWidth="1"/>
    <col min="4108" max="4108" width="5.8984375" customWidth="1"/>
    <col min="4109" max="4109" width="24.09765625" customWidth="1"/>
    <col min="4339" max="4339" width="3.3984375" customWidth="1"/>
    <col min="4340" max="4340" width="7.59765625" customWidth="1"/>
    <col min="4341" max="4341" width="14" customWidth="1"/>
    <col min="4342" max="4342" width="8.19921875" customWidth="1"/>
    <col min="4343" max="4343" width="8.8984375" customWidth="1"/>
    <col min="4344" max="4345" width="6.5" customWidth="1"/>
    <col min="4346" max="4346" width="5.3984375" customWidth="1"/>
    <col min="4347" max="4347" width="7.5" customWidth="1"/>
    <col min="4348" max="4348" width="12.69921875" customWidth="1"/>
    <col min="4349" max="4349" width="8.59765625" customWidth="1"/>
    <col min="4350" max="4350" width="4.8984375" customWidth="1"/>
    <col min="4351" max="4351" width="0" hidden="1" customWidth="1"/>
    <col min="4352" max="4352" width="4.19921875" customWidth="1"/>
    <col min="4353" max="4353" width="0" hidden="1" customWidth="1"/>
    <col min="4354" max="4354" width="9.3984375" customWidth="1"/>
    <col min="4355" max="4355" width="8.59765625" customWidth="1"/>
    <col min="4356" max="4356" width="0" hidden="1" customWidth="1"/>
    <col min="4357" max="4357" width="9.59765625" customWidth="1"/>
    <col min="4358" max="4358" width="6.3984375" customWidth="1"/>
    <col min="4359" max="4359" width="6.59765625" customWidth="1"/>
    <col min="4360" max="4360" width="6.5" customWidth="1"/>
    <col min="4361" max="4361" width="7.09765625" customWidth="1"/>
    <col min="4362" max="4362" width="7.5" customWidth="1"/>
    <col min="4363" max="4363" width="0" hidden="1" customWidth="1"/>
    <col min="4364" max="4364" width="5.8984375" customWidth="1"/>
    <col min="4365" max="4365" width="24.09765625" customWidth="1"/>
    <col min="4595" max="4595" width="3.3984375" customWidth="1"/>
    <col min="4596" max="4596" width="7.59765625" customWidth="1"/>
    <col min="4597" max="4597" width="14" customWidth="1"/>
    <col min="4598" max="4598" width="8.19921875" customWidth="1"/>
    <col min="4599" max="4599" width="8.8984375" customWidth="1"/>
    <col min="4600" max="4601" width="6.5" customWidth="1"/>
    <col min="4602" max="4602" width="5.3984375" customWidth="1"/>
    <col min="4603" max="4603" width="7.5" customWidth="1"/>
    <col min="4604" max="4604" width="12.69921875" customWidth="1"/>
    <col min="4605" max="4605" width="8.59765625" customWidth="1"/>
    <col min="4606" max="4606" width="4.8984375" customWidth="1"/>
    <col min="4607" max="4607" width="0" hidden="1" customWidth="1"/>
    <col min="4608" max="4608" width="4.19921875" customWidth="1"/>
    <col min="4609" max="4609" width="0" hidden="1" customWidth="1"/>
    <col min="4610" max="4610" width="9.3984375" customWidth="1"/>
    <col min="4611" max="4611" width="8.59765625" customWidth="1"/>
    <col min="4612" max="4612" width="0" hidden="1" customWidth="1"/>
    <col min="4613" max="4613" width="9.59765625" customWidth="1"/>
    <col min="4614" max="4614" width="6.3984375" customWidth="1"/>
    <col min="4615" max="4615" width="6.59765625" customWidth="1"/>
    <col min="4616" max="4616" width="6.5" customWidth="1"/>
    <col min="4617" max="4617" width="7.09765625" customWidth="1"/>
    <col min="4618" max="4618" width="7.5" customWidth="1"/>
    <col min="4619" max="4619" width="0" hidden="1" customWidth="1"/>
    <col min="4620" max="4620" width="5.8984375" customWidth="1"/>
    <col min="4621" max="4621" width="24.09765625" customWidth="1"/>
    <col min="4851" max="4851" width="3.3984375" customWidth="1"/>
    <col min="4852" max="4852" width="7.59765625" customWidth="1"/>
    <col min="4853" max="4853" width="14" customWidth="1"/>
    <col min="4854" max="4854" width="8.19921875" customWidth="1"/>
    <col min="4855" max="4855" width="8.8984375" customWidth="1"/>
    <col min="4856" max="4857" width="6.5" customWidth="1"/>
    <col min="4858" max="4858" width="5.3984375" customWidth="1"/>
    <col min="4859" max="4859" width="7.5" customWidth="1"/>
    <col min="4860" max="4860" width="12.69921875" customWidth="1"/>
    <col min="4861" max="4861" width="8.59765625" customWidth="1"/>
    <col min="4862" max="4862" width="4.8984375" customWidth="1"/>
    <col min="4863" max="4863" width="0" hidden="1" customWidth="1"/>
    <col min="4864" max="4864" width="4.19921875" customWidth="1"/>
    <col min="4865" max="4865" width="0" hidden="1" customWidth="1"/>
    <col min="4866" max="4866" width="9.3984375" customWidth="1"/>
    <col min="4867" max="4867" width="8.59765625" customWidth="1"/>
    <col min="4868" max="4868" width="0" hidden="1" customWidth="1"/>
    <col min="4869" max="4869" width="9.59765625" customWidth="1"/>
    <col min="4870" max="4870" width="6.3984375" customWidth="1"/>
    <col min="4871" max="4871" width="6.59765625" customWidth="1"/>
    <col min="4872" max="4872" width="6.5" customWidth="1"/>
    <col min="4873" max="4873" width="7.09765625" customWidth="1"/>
    <col min="4874" max="4874" width="7.5" customWidth="1"/>
    <col min="4875" max="4875" width="0" hidden="1" customWidth="1"/>
    <col min="4876" max="4876" width="5.8984375" customWidth="1"/>
    <col min="4877" max="4877" width="24.09765625" customWidth="1"/>
    <col min="5107" max="5107" width="3.3984375" customWidth="1"/>
    <col min="5108" max="5108" width="7.59765625" customWidth="1"/>
    <col min="5109" max="5109" width="14" customWidth="1"/>
    <col min="5110" max="5110" width="8.19921875" customWidth="1"/>
    <col min="5111" max="5111" width="8.8984375" customWidth="1"/>
    <col min="5112" max="5113" width="6.5" customWidth="1"/>
    <col min="5114" max="5114" width="5.3984375" customWidth="1"/>
    <col min="5115" max="5115" width="7.5" customWidth="1"/>
    <col min="5116" max="5116" width="12.69921875" customWidth="1"/>
    <col min="5117" max="5117" width="8.59765625" customWidth="1"/>
    <col min="5118" max="5118" width="4.8984375" customWidth="1"/>
    <col min="5119" max="5119" width="0" hidden="1" customWidth="1"/>
    <col min="5120" max="5120" width="4.19921875" customWidth="1"/>
    <col min="5121" max="5121" width="0" hidden="1" customWidth="1"/>
    <col min="5122" max="5122" width="9.3984375" customWidth="1"/>
    <col min="5123" max="5123" width="8.59765625" customWidth="1"/>
    <col min="5124" max="5124" width="0" hidden="1" customWidth="1"/>
    <col min="5125" max="5125" width="9.59765625" customWidth="1"/>
    <col min="5126" max="5126" width="6.3984375" customWidth="1"/>
    <col min="5127" max="5127" width="6.59765625" customWidth="1"/>
    <col min="5128" max="5128" width="6.5" customWidth="1"/>
    <col min="5129" max="5129" width="7.09765625" customWidth="1"/>
    <col min="5130" max="5130" width="7.5" customWidth="1"/>
    <col min="5131" max="5131" width="0" hidden="1" customWidth="1"/>
    <col min="5132" max="5132" width="5.8984375" customWidth="1"/>
    <col min="5133" max="5133" width="24.09765625" customWidth="1"/>
    <col min="5363" max="5363" width="3.3984375" customWidth="1"/>
    <col min="5364" max="5364" width="7.59765625" customWidth="1"/>
    <col min="5365" max="5365" width="14" customWidth="1"/>
    <col min="5366" max="5366" width="8.19921875" customWidth="1"/>
    <col min="5367" max="5367" width="8.8984375" customWidth="1"/>
    <col min="5368" max="5369" width="6.5" customWidth="1"/>
    <col min="5370" max="5370" width="5.3984375" customWidth="1"/>
    <col min="5371" max="5371" width="7.5" customWidth="1"/>
    <col min="5372" max="5372" width="12.69921875" customWidth="1"/>
    <col min="5373" max="5373" width="8.59765625" customWidth="1"/>
    <col min="5374" max="5374" width="4.8984375" customWidth="1"/>
    <col min="5375" max="5375" width="0" hidden="1" customWidth="1"/>
    <col min="5376" max="5376" width="4.19921875" customWidth="1"/>
    <col min="5377" max="5377" width="0" hidden="1" customWidth="1"/>
    <col min="5378" max="5378" width="9.3984375" customWidth="1"/>
    <col min="5379" max="5379" width="8.59765625" customWidth="1"/>
    <col min="5380" max="5380" width="0" hidden="1" customWidth="1"/>
    <col min="5381" max="5381" width="9.59765625" customWidth="1"/>
    <col min="5382" max="5382" width="6.3984375" customWidth="1"/>
    <col min="5383" max="5383" width="6.59765625" customWidth="1"/>
    <col min="5384" max="5384" width="6.5" customWidth="1"/>
    <col min="5385" max="5385" width="7.09765625" customWidth="1"/>
    <col min="5386" max="5386" width="7.5" customWidth="1"/>
    <col min="5387" max="5387" width="0" hidden="1" customWidth="1"/>
    <col min="5388" max="5388" width="5.8984375" customWidth="1"/>
    <col min="5389" max="5389" width="24.09765625" customWidth="1"/>
    <col min="5619" max="5619" width="3.3984375" customWidth="1"/>
    <col min="5620" max="5620" width="7.59765625" customWidth="1"/>
    <col min="5621" max="5621" width="14" customWidth="1"/>
    <col min="5622" max="5622" width="8.19921875" customWidth="1"/>
    <col min="5623" max="5623" width="8.8984375" customWidth="1"/>
    <col min="5624" max="5625" width="6.5" customWidth="1"/>
    <col min="5626" max="5626" width="5.3984375" customWidth="1"/>
    <col min="5627" max="5627" width="7.5" customWidth="1"/>
    <col min="5628" max="5628" width="12.69921875" customWidth="1"/>
    <col min="5629" max="5629" width="8.59765625" customWidth="1"/>
    <col min="5630" max="5630" width="4.8984375" customWidth="1"/>
    <col min="5631" max="5631" width="0" hidden="1" customWidth="1"/>
    <col min="5632" max="5632" width="4.19921875" customWidth="1"/>
    <col min="5633" max="5633" width="0" hidden="1" customWidth="1"/>
    <col min="5634" max="5634" width="9.3984375" customWidth="1"/>
    <col min="5635" max="5635" width="8.59765625" customWidth="1"/>
    <col min="5636" max="5636" width="0" hidden="1" customWidth="1"/>
    <col min="5637" max="5637" width="9.59765625" customWidth="1"/>
    <col min="5638" max="5638" width="6.3984375" customWidth="1"/>
    <col min="5639" max="5639" width="6.59765625" customWidth="1"/>
    <col min="5640" max="5640" width="6.5" customWidth="1"/>
    <col min="5641" max="5641" width="7.09765625" customWidth="1"/>
    <col min="5642" max="5642" width="7.5" customWidth="1"/>
    <col min="5643" max="5643" width="0" hidden="1" customWidth="1"/>
    <col min="5644" max="5644" width="5.8984375" customWidth="1"/>
    <col min="5645" max="5645" width="24.09765625" customWidth="1"/>
    <col min="5875" max="5875" width="3.3984375" customWidth="1"/>
    <col min="5876" max="5876" width="7.59765625" customWidth="1"/>
    <col min="5877" max="5877" width="14" customWidth="1"/>
    <col min="5878" max="5878" width="8.19921875" customWidth="1"/>
    <col min="5879" max="5879" width="8.8984375" customWidth="1"/>
    <col min="5880" max="5881" width="6.5" customWidth="1"/>
    <col min="5882" max="5882" width="5.3984375" customWidth="1"/>
    <col min="5883" max="5883" width="7.5" customWidth="1"/>
    <col min="5884" max="5884" width="12.69921875" customWidth="1"/>
    <col min="5885" max="5885" width="8.59765625" customWidth="1"/>
    <col min="5886" max="5886" width="4.8984375" customWidth="1"/>
    <col min="5887" max="5887" width="0" hidden="1" customWidth="1"/>
    <col min="5888" max="5888" width="4.19921875" customWidth="1"/>
    <col min="5889" max="5889" width="0" hidden="1" customWidth="1"/>
    <col min="5890" max="5890" width="9.3984375" customWidth="1"/>
    <col min="5891" max="5891" width="8.59765625" customWidth="1"/>
    <col min="5892" max="5892" width="0" hidden="1" customWidth="1"/>
    <col min="5893" max="5893" width="9.59765625" customWidth="1"/>
    <col min="5894" max="5894" width="6.3984375" customWidth="1"/>
    <col min="5895" max="5895" width="6.59765625" customWidth="1"/>
    <col min="5896" max="5896" width="6.5" customWidth="1"/>
    <col min="5897" max="5897" width="7.09765625" customWidth="1"/>
    <col min="5898" max="5898" width="7.5" customWidth="1"/>
    <col min="5899" max="5899" width="0" hidden="1" customWidth="1"/>
    <col min="5900" max="5900" width="5.8984375" customWidth="1"/>
    <col min="5901" max="5901" width="24.09765625" customWidth="1"/>
    <col min="6131" max="6131" width="3.3984375" customWidth="1"/>
    <col min="6132" max="6132" width="7.59765625" customWidth="1"/>
    <col min="6133" max="6133" width="14" customWidth="1"/>
    <col min="6134" max="6134" width="8.19921875" customWidth="1"/>
    <col min="6135" max="6135" width="8.8984375" customWidth="1"/>
    <col min="6136" max="6137" width="6.5" customWidth="1"/>
    <col min="6138" max="6138" width="5.3984375" customWidth="1"/>
    <col min="6139" max="6139" width="7.5" customWidth="1"/>
    <col min="6140" max="6140" width="12.69921875" customWidth="1"/>
    <col min="6141" max="6141" width="8.59765625" customWidth="1"/>
    <col min="6142" max="6142" width="4.8984375" customWidth="1"/>
    <col min="6143" max="6143" width="0" hidden="1" customWidth="1"/>
    <col min="6144" max="6144" width="4.19921875" customWidth="1"/>
    <col min="6145" max="6145" width="0" hidden="1" customWidth="1"/>
    <col min="6146" max="6146" width="9.3984375" customWidth="1"/>
    <col min="6147" max="6147" width="8.59765625" customWidth="1"/>
    <col min="6148" max="6148" width="0" hidden="1" customWidth="1"/>
    <col min="6149" max="6149" width="9.59765625" customWidth="1"/>
    <col min="6150" max="6150" width="6.3984375" customWidth="1"/>
    <col min="6151" max="6151" width="6.59765625" customWidth="1"/>
    <col min="6152" max="6152" width="6.5" customWidth="1"/>
    <col min="6153" max="6153" width="7.09765625" customWidth="1"/>
    <col min="6154" max="6154" width="7.5" customWidth="1"/>
    <col min="6155" max="6155" width="0" hidden="1" customWidth="1"/>
    <col min="6156" max="6156" width="5.8984375" customWidth="1"/>
    <col min="6157" max="6157" width="24.09765625" customWidth="1"/>
    <col min="6387" max="6387" width="3.3984375" customWidth="1"/>
    <col min="6388" max="6388" width="7.59765625" customWidth="1"/>
    <col min="6389" max="6389" width="14" customWidth="1"/>
    <col min="6390" max="6390" width="8.19921875" customWidth="1"/>
    <col min="6391" max="6391" width="8.8984375" customWidth="1"/>
    <col min="6392" max="6393" width="6.5" customWidth="1"/>
    <col min="6394" max="6394" width="5.3984375" customWidth="1"/>
    <col min="6395" max="6395" width="7.5" customWidth="1"/>
    <col min="6396" max="6396" width="12.69921875" customWidth="1"/>
    <col min="6397" max="6397" width="8.59765625" customWidth="1"/>
    <col min="6398" max="6398" width="4.8984375" customWidth="1"/>
    <col min="6399" max="6399" width="0" hidden="1" customWidth="1"/>
    <col min="6400" max="6400" width="4.19921875" customWidth="1"/>
    <col min="6401" max="6401" width="0" hidden="1" customWidth="1"/>
    <col min="6402" max="6402" width="9.3984375" customWidth="1"/>
    <col min="6403" max="6403" width="8.59765625" customWidth="1"/>
    <col min="6404" max="6404" width="0" hidden="1" customWidth="1"/>
    <col min="6405" max="6405" width="9.59765625" customWidth="1"/>
    <col min="6406" max="6406" width="6.3984375" customWidth="1"/>
    <col min="6407" max="6407" width="6.59765625" customWidth="1"/>
    <col min="6408" max="6408" width="6.5" customWidth="1"/>
    <col min="6409" max="6409" width="7.09765625" customWidth="1"/>
    <col min="6410" max="6410" width="7.5" customWidth="1"/>
    <col min="6411" max="6411" width="0" hidden="1" customWidth="1"/>
    <col min="6412" max="6412" width="5.8984375" customWidth="1"/>
    <col min="6413" max="6413" width="24.09765625" customWidth="1"/>
    <col min="6643" max="6643" width="3.3984375" customWidth="1"/>
    <col min="6644" max="6644" width="7.59765625" customWidth="1"/>
    <col min="6645" max="6645" width="14" customWidth="1"/>
    <col min="6646" max="6646" width="8.19921875" customWidth="1"/>
    <col min="6647" max="6647" width="8.8984375" customWidth="1"/>
    <col min="6648" max="6649" width="6.5" customWidth="1"/>
    <col min="6650" max="6650" width="5.3984375" customWidth="1"/>
    <col min="6651" max="6651" width="7.5" customWidth="1"/>
    <col min="6652" max="6652" width="12.69921875" customWidth="1"/>
    <col min="6653" max="6653" width="8.59765625" customWidth="1"/>
    <col min="6654" max="6654" width="4.8984375" customWidth="1"/>
    <col min="6655" max="6655" width="0" hidden="1" customWidth="1"/>
    <col min="6656" max="6656" width="4.19921875" customWidth="1"/>
    <col min="6657" max="6657" width="0" hidden="1" customWidth="1"/>
    <col min="6658" max="6658" width="9.3984375" customWidth="1"/>
    <col min="6659" max="6659" width="8.59765625" customWidth="1"/>
    <col min="6660" max="6660" width="0" hidden="1" customWidth="1"/>
    <col min="6661" max="6661" width="9.59765625" customWidth="1"/>
    <col min="6662" max="6662" width="6.3984375" customWidth="1"/>
    <col min="6663" max="6663" width="6.59765625" customWidth="1"/>
    <col min="6664" max="6664" width="6.5" customWidth="1"/>
    <col min="6665" max="6665" width="7.09765625" customWidth="1"/>
    <col min="6666" max="6666" width="7.5" customWidth="1"/>
    <col min="6667" max="6667" width="0" hidden="1" customWidth="1"/>
    <col min="6668" max="6668" width="5.8984375" customWidth="1"/>
    <col min="6669" max="6669" width="24.09765625" customWidth="1"/>
    <col min="6899" max="6899" width="3.3984375" customWidth="1"/>
    <col min="6900" max="6900" width="7.59765625" customWidth="1"/>
    <col min="6901" max="6901" width="14" customWidth="1"/>
    <col min="6902" max="6902" width="8.19921875" customWidth="1"/>
    <col min="6903" max="6903" width="8.8984375" customWidth="1"/>
    <col min="6904" max="6905" width="6.5" customWidth="1"/>
    <col min="6906" max="6906" width="5.3984375" customWidth="1"/>
    <col min="6907" max="6907" width="7.5" customWidth="1"/>
    <col min="6908" max="6908" width="12.69921875" customWidth="1"/>
    <col min="6909" max="6909" width="8.59765625" customWidth="1"/>
    <col min="6910" max="6910" width="4.8984375" customWidth="1"/>
    <col min="6911" max="6911" width="0" hidden="1" customWidth="1"/>
    <col min="6912" max="6912" width="4.19921875" customWidth="1"/>
    <col min="6913" max="6913" width="0" hidden="1" customWidth="1"/>
    <col min="6914" max="6914" width="9.3984375" customWidth="1"/>
    <col min="6915" max="6915" width="8.59765625" customWidth="1"/>
    <col min="6916" max="6916" width="0" hidden="1" customWidth="1"/>
    <col min="6917" max="6917" width="9.59765625" customWidth="1"/>
    <col min="6918" max="6918" width="6.3984375" customWidth="1"/>
    <col min="6919" max="6919" width="6.59765625" customWidth="1"/>
    <col min="6920" max="6920" width="6.5" customWidth="1"/>
    <col min="6921" max="6921" width="7.09765625" customWidth="1"/>
    <col min="6922" max="6922" width="7.5" customWidth="1"/>
    <col min="6923" max="6923" width="0" hidden="1" customWidth="1"/>
    <col min="6924" max="6924" width="5.8984375" customWidth="1"/>
    <col min="6925" max="6925" width="24.09765625" customWidth="1"/>
    <col min="7155" max="7155" width="3.3984375" customWidth="1"/>
    <col min="7156" max="7156" width="7.59765625" customWidth="1"/>
    <col min="7157" max="7157" width="14" customWidth="1"/>
    <col min="7158" max="7158" width="8.19921875" customWidth="1"/>
    <col min="7159" max="7159" width="8.8984375" customWidth="1"/>
    <col min="7160" max="7161" width="6.5" customWidth="1"/>
    <col min="7162" max="7162" width="5.3984375" customWidth="1"/>
    <col min="7163" max="7163" width="7.5" customWidth="1"/>
    <col min="7164" max="7164" width="12.69921875" customWidth="1"/>
    <col min="7165" max="7165" width="8.59765625" customWidth="1"/>
    <col min="7166" max="7166" width="4.8984375" customWidth="1"/>
    <col min="7167" max="7167" width="0" hidden="1" customWidth="1"/>
    <col min="7168" max="7168" width="4.19921875" customWidth="1"/>
    <col min="7169" max="7169" width="0" hidden="1" customWidth="1"/>
    <col min="7170" max="7170" width="9.3984375" customWidth="1"/>
    <col min="7171" max="7171" width="8.59765625" customWidth="1"/>
    <col min="7172" max="7172" width="0" hidden="1" customWidth="1"/>
    <col min="7173" max="7173" width="9.59765625" customWidth="1"/>
    <col min="7174" max="7174" width="6.3984375" customWidth="1"/>
    <col min="7175" max="7175" width="6.59765625" customWidth="1"/>
    <col min="7176" max="7176" width="6.5" customWidth="1"/>
    <col min="7177" max="7177" width="7.09765625" customWidth="1"/>
    <col min="7178" max="7178" width="7.5" customWidth="1"/>
    <col min="7179" max="7179" width="0" hidden="1" customWidth="1"/>
    <col min="7180" max="7180" width="5.8984375" customWidth="1"/>
    <col min="7181" max="7181" width="24.09765625" customWidth="1"/>
    <col min="7411" max="7411" width="3.3984375" customWidth="1"/>
    <col min="7412" max="7412" width="7.59765625" customWidth="1"/>
    <col min="7413" max="7413" width="14" customWidth="1"/>
    <col min="7414" max="7414" width="8.19921875" customWidth="1"/>
    <col min="7415" max="7415" width="8.8984375" customWidth="1"/>
    <col min="7416" max="7417" width="6.5" customWidth="1"/>
    <col min="7418" max="7418" width="5.3984375" customWidth="1"/>
    <col min="7419" max="7419" width="7.5" customWidth="1"/>
    <col min="7420" max="7420" width="12.69921875" customWidth="1"/>
    <col min="7421" max="7421" width="8.59765625" customWidth="1"/>
    <col min="7422" max="7422" width="4.8984375" customWidth="1"/>
    <col min="7423" max="7423" width="0" hidden="1" customWidth="1"/>
    <col min="7424" max="7424" width="4.19921875" customWidth="1"/>
    <col min="7425" max="7425" width="0" hidden="1" customWidth="1"/>
    <col min="7426" max="7426" width="9.3984375" customWidth="1"/>
    <col min="7427" max="7427" width="8.59765625" customWidth="1"/>
    <col min="7428" max="7428" width="0" hidden="1" customWidth="1"/>
    <col min="7429" max="7429" width="9.59765625" customWidth="1"/>
    <col min="7430" max="7430" width="6.3984375" customWidth="1"/>
    <col min="7431" max="7431" width="6.59765625" customWidth="1"/>
    <col min="7432" max="7432" width="6.5" customWidth="1"/>
    <col min="7433" max="7433" width="7.09765625" customWidth="1"/>
    <col min="7434" max="7434" width="7.5" customWidth="1"/>
    <col min="7435" max="7435" width="0" hidden="1" customWidth="1"/>
    <col min="7436" max="7436" width="5.8984375" customWidth="1"/>
    <col min="7437" max="7437" width="24.09765625" customWidth="1"/>
    <col min="7667" max="7667" width="3.3984375" customWidth="1"/>
    <col min="7668" max="7668" width="7.59765625" customWidth="1"/>
    <col min="7669" max="7669" width="14" customWidth="1"/>
    <col min="7670" max="7670" width="8.19921875" customWidth="1"/>
    <col min="7671" max="7671" width="8.8984375" customWidth="1"/>
    <col min="7672" max="7673" width="6.5" customWidth="1"/>
    <col min="7674" max="7674" width="5.3984375" customWidth="1"/>
    <col min="7675" max="7675" width="7.5" customWidth="1"/>
    <col min="7676" max="7676" width="12.69921875" customWidth="1"/>
    <col min="7677" max="7677" width="8.59765625" customWidth="1"/>
    <col min="7678" max="7678" width="4.8984375" customWidth="1"/>
    <col min="7679" max="7679" width="0" hidden="1" customWidth="1"/>
    <col min="7680" max="7680" width="4.19921875" customWidth="1"/>
    <col min="7681" max="7681" width="0" hidden="1" customWidth="1"/>
    <col min="7682" max="7682" width="9.3984375" customWidth="1"/>
    <col min="7683" max="7683" width="8.59765625" customWidth="1"/>
    <col min="7684" max="7684" width="0" hidden="1" customWidth="1"/>
    <col min="7685" max="7685" width="9.59765625" customWidth="1"/>
    <col min="7686" max="7686" width="6.3984375" customWidth="1"/>
    <col min="7687" max="7687" width="6.59765625" customWidth="1"/>
    <col min="7688" max="7688" width="6.5" customWidth="1"/>
    <col min="7689" max="7689" width="7.09765625" customWidth="1"/>
    <col min="7690" max="7690" width="7.5" customWidth="1"/>
    <col min="7691" max="7691" width="0" hidden="1" customWidth="1"/>
    <col min="7692" max="7692" width="5.8984375" customWidth="1"/>
    <col min="7693" max="7693" width="24.09765625" customWidth="1"/>
    <col min="7923" max="7923" width="3.3984375" customWidth="1"/>
    <col min="7924" max="7924" width="7.59765625" customWidth="1"/>
    <col min="7925" max="7925" width="14" customWidth="1"/>
    <col min="7926" max="7926" width="8.19921875" customWidth="1"/>
    <col min="7927" max="7927" width="8.8984375" customWidth="1"/>
    <col min="7928" max="7929" width="6.5" customWidth="1"/>
    <col min="7930" max="7930" width="5.3984375" customWidth="1"/>
    <col min="7931" max="7931" width="7.5" customWidth="1"/>
    <col min="7932" max="7932" width="12.69921875" customWidth="1"/>
    <col min="7933" max="7933" width="8.59765625" customWidth="1"/>
    <col min="7934" max="7934" width="4.8984375" customWidth="1"/>
    <col min="7935" max="7935" width="0" hidden="1" customWidth="1"/>
    <col min="7936" max="7936" width="4.19921875" customWidth="1"/>
    <col min="7937" max="7937" width="0" hidden="1" customWidth="1"/>
    <col min="7938" max="7938" width="9.3984375" customWidth="1"/>
    <col min="7939" max="7939" width="8.59765625" customWidth="1"/>
    <col min="7940" max="7940" width="0" hidden="1" customWidth="1"/>
    <col min="7941" max="7941" width="9.59765625" customWidth="1"/>
    <col min="7942" max="7942" width="6.3984375" customWidth="1"/>
    <col min="7943" max="7943" width="6.59765625" customWidth="1"/>
    <col min="7944" max="7944" width="6.5" customWidth="1"/>
    <col min="7945" max="7945" width="7.09765625" customWidth="1"/>
    <col min="7946" max="7946" width="7.5" customWidth="1"/>
    <col min="7947" max="7947" width="0" hidden="1" customWidth="1"/>
    <col min="7948" max="7948" width="5.8984375" customWidth="1"/>
    <col min="7949" max="7949" width="24.09765625" customWidth="1"/>
    <col min="8179" max="8179" width="3.3984375" customWidth="1"/>
    <col min="8180" max="8180" width="7.59765625" customWidth="1"/>
    <col min="8181" max="8181" width="14" customWidth="1"/>
    <col min="8182" max="8182" width="8.19921875" customWidth="1"/>
    <col min="8183" max="8183" width="8.8984375" customWidth="1"/>
    <col min="8184" max="8185" width="6.5" customWidth="1"/>
    <col min="8186" max="8186" width="5.3984375" customWidth="1"/>
    <col min="8187" max="8187" width="7.5" customWidth="1"/>
    <col min="8188" max="8188" width="12.69921875" customWidth="1"/>
    <col min="8189" max="8189" width="8.59765625" customWidth="1"/>
    <col min="8190" max="8190" width="4.8984375" customWidth="1"/>
    <col min="8191" max="8191" width="0" hidden="1" customWidth="1"/>
    <col min="8192" max="8192" width="4.19921875" customWidth="1"/>
    <col min="8193" max="8193" width="0" hidden="1" customWidth="1"/>
    <col min="8194" max="8194" width="9.3984375" customWidth="1"/>
    <col min="8195" max="8195" width="8.59765625" customWidth="1"/>
    <col min="8196" max="8196" width="0" hidden="1" customWidth="1"/>
    <col min="8197" max="8197" width="9.59765625" customWidth="1"/>
    <col min="8198" max="8198" width="6.3984375" customWidth="1"/>
    <col min="8199" max="8199" width="6.59765625" customWidth="1"/>
    <col min="8200" max="8200" width="6.5" customWidth="1"/>
    <col min="8201" max="8201" width="7.09765625" customWidth="1"/>
    <col min="8202" max="8202" width="7.5" customWidth="1"/>
    <col min="8203" max="8203" width="0" hidden="1" customWidth="1"/>
    <col min="8204" max="8204" width="5.8984375" customWidth="1"/>
    <col min="8205" max="8205" width="24.09765625" customWidth="1"/>
    <col min="8435" max="8435" width="3.3984375" customWidth="1"/>
    <col min="8436" max="8436" width="7.59765625" customWidth="1"/>
    <col min="8437" max="8437" width="14" customWidth="1"/>
    <col min="8438" max="8438" width="8.19921875" customWidth="1"/>
    <col min="8439" max="8439" width="8.8984375" customWidth="1"/>
    <col min="8440" max="8441" width="6.5" customWidth="1"/>
    <col min="8442" max="8442" width="5.3984375" customWidth="1"/>
    <col min="8443" max="8443" width="7.5" customWidth="1"/>
    <col min="8444" max="8444" width="12.69921875" customWidth="1"/>
    <col min="8445" max="8445" width="8.59765625" customWidth="1"/>
    <col min="8446" max="8446" width="4.8984375" customWidth="1"/>
    <col min="8447" max="8447" width="0" hidden="1" customWidth="1"/>
    <col min="8448" max="8448" width="4.19921875" customWidth="1"/>
    <col min="8449" max="8449" width="0" hidden="1" customWidth="1"/>
    <col min="8450" max="8450" width="9.3984375" customWidth="1"/>
    <col min="8451" max="8451" width="8.59765625" customWidth="1"/>
    <col min="8452" max="8452" width="0" hidden="1" customWidth="1"/>
    <col min="8453" max="8453" width="9.59765625" customWidth="1"/>
    <col min="8454" max="8454" width="6.3984375" customWidth="1"/>
    <col min="8455" max="8455" width="6.59765625" customWidth="1"/>
    <col min="8456" max="8456" width="6.5" customWidth="1"/>
    <col min="8457" max="8457" width="7.09765625" customWidth="1"/>
    <col min="8458" max="8458" width="7.5" customWidth="1"/>
    <col min="8459" max="8459" width="0" hidden="1" customWidth="1"/>
    <col min="8460" max="8460" width="5.8984375" customWidth="1"/>
    <col min="8461" max="8461" width="24.09765625" customWidth="1"/>
    <col min="8691" max="8691" width="3.3984375" customWidth="1"/>
    <col min="8692" max="8692" width="7.59765625" customWidth="1"/>
    <col min="8693" max="8693" width="14" customWidth="1"/>
    <col min="8694" max="8694" width="8.19921875" customWidth="1"/>
    <col min="8695" max="8695" width="8.8984375" customWidth="1"/>
    <col min="8696" max="8697" width="6.5" customWidth="1"/>
    <col min="8698" max="8698" width="5.3984375" customWidth="1"/>
    <col min="8699" max="8699" width="7.5" customWidth="1"/>
    <col min="8700" max="8700" width="12.69921875" customWidth="1"/>
    <col min="8701" max="8701" width="8.59765625" customWidth="1"/>
    <col min="8702" max="8702" width="4.8984375" customWidth="1"/>
    <col min="8703" max="8703" width="0" hidden="1" customWidth="1"/>
    <col min="8704" max="8704" width="4.19921875" customWidth="1"/>
    <col min="8705" max="8705" width="0" hidden="1" customWidth="1"/>
    <col min="8706" max="8706" width="9.3984375" customWidth="1"/>
    <col min="8707" max="8707" width="8.59765625" customWidth="1"/>
    <col min="8708" max="8708" width="0" hidden="1" customWidth="1"/>
    <col min="8709" max="8709" width="9.59765625" customWidth="1"/>
    <col min="8710" max="8710" width="6.3984375" customWidth="1"/>
    <col min="8711" max="8711" width="6.59765625" customWidth="1"/>
    <col min="8712" max="8712" width="6.5" customWidth="1"/>
    <col min="8713" max="8713" width="7.09765625" customWidth="1"/>
    <col min="8714" max="8714" width="7.5" customWidth="1"/>
    <col min="8715" max="8715" width="0" hidden="1" customWidth="1"/>
    <col min="8716" max="8716" width="5.8984375" customWidth="1"/>
    <col min="8717" max="8717" width="24.09765625" customWidth="1"/>
    <col min="8947" max="8947" width="3.3984375" customWidth="1"/>
    <col min="8948" max="8948" width="7.59765625" customWidth="1"/>
    <col min="8949" max="8949" width="14" customWidth="1"/>
    <col min="8950" max="8950" width="8.19921875" customWidth="1"/>
    <col min="8951" max="8951" width="8.8984375" customWidth="1"/>
    <col min="8952" max="8953" width="6.5" customWidth="1"/>
    <col min="8954" max="8954" width="5.3984375" customWidth="1"/>
    <col min="8955" max="8955" width="7.5" customWidth="1"/>
    <col min="8956" max="8956" width="12.69921875" customWidth="1"/>
    <col min="8957" max="8957" width="8.59765625" customWidth="1"/>
    <col min="8958" max="8958" width="4.8984375" customWidth="1"/>
    <col min="8959" max="8959" width="0" hidden="1" customWidth="1"/>
    <col min="8960" max="8960" width="4.19921875" customWidth="1"/>
    <col min="8961" max="8961" width="0" hidden="1" customWidth="1"/>
    <col min="8962" max="8962" width="9.3984375" customWidth="1"/>
    <col min="8963" max="8963" width="8.59765625" customWidth="1"/>
    <col min="8964" max="8964" width="0" hidden="1" customWidth="1"/>
    <col min="8965" max="8965" width="9.59765625" customWidth="1"/>
    <col min="8966" max="8966" width="6.3984375" customWidth="1"/>
    <col min="8967" max="8967" width="6.59765625" customWidth="1"/>
    <col min="8968" max="8968" width="6.5" customWidth="1"/>
    <col min="8969" max="8969" width="7.09765625" customWidth="1"/>
    <col min="8970" max="8970" width="7.5" customWidth="1"/>
    <col min="8971" max="8971" width="0" hidden="1" customWidth="1"/>
    <col min="8972" max="8972" width="5.8984375" customWidth="1"/>
    <col min="8973" max="8973" width="24.09765625" customWidth="1"/>
    <col min="9203" max="9203" width="3.3984375" customWidth="1"/>
    <col min="9204" max="9204" width="7.59765625" customWidth="1"/>
    <col min="9205" max="9205" width="14" customWidth="1"/>
    <col min="9206" max="9206" width="8.19921875" customWidth="1"/>
    <col min="9207" max="9207" width="8.8984375" customWidth="1"/>
    <col min="9208" max="9209" width="6.5" customWidth="1"/>
    <col min="9210" max="9210" width="5.3984375" customWidth="1"/>
    <col min="9211" max="9211" width="7.5" customWidth="1"/>
    <col min="9212" max="9212" width="12.69921875" customWidth="1"/>
    <col min="9213" max="9213" width="8.59765625" customWidth="1"/>
    <col min="9214" max="9214" width="4.8984375" customWidth="1"/>
    <col min="9215" max="9215" width="0" hidden="1" customWidth="1"/>
    <col min="9216" max="9216" width="4.19921875" customWidth="1"/>
    <col min="9217" max="9217" width="0" hidden="1" customWidth="1"/>
    <col min="9218" max="9218" width="9.3984375" customWidth="1"/>
    <col min="9219" max="9219" width="8.59765625" customWidth="1"/>
    <col min="9220" max="9220" width="0" hidden="1" customWidth="1"/>
    <col min="9221" max="9221" width="9.59765625" customWidth="1"/>
    <col min="9222" max="9222" width="6.3984375" customWidth="1"/>
    <col min="9223" max="9223" width="6.59765625" customWidth="1"/>
    <col min="9224" max="9224" width="6.5" customWidth="1"/>
    <col min="9225" max="9225" width="7.09765625" customWidth="1"/>
    <col min="9226" max="9226" width="7.5" customWidth="1"/>
    <col min="9227" max="9227" width="0" hidden="1" customWidth="1"/>
    <col min="9228" max="9228" width="5.8984375" customWidth="1"/>
    <col min="9229" max="9229" width="24.09765625" customWidth="1"/>
    <col min="9459" max="9459" width="3.3984375" customWidth="1"/>
    <col min="9460" max="9460" width="7.59765625" customWidth="1"/>
    <col min="9461" max="9461" width="14" customWidth="1"/>
    <col min="9462" max="9462" width="8.19921875" customWidth="1"/>
    <col min="9463" max="9463" width="8.8984375" customWidth="1"/>
    <col min="9464" max="9465" width="6.5" customWidth="1"/>
    <col min="9466" max="9466" width="5.3984375" customWidth="1"/>
    <col min="9467" max="9467" width="7.5" customWidth="1"/>
    <col min="9468" max="9468" width="12.69921875" customWidth="1"/>
    <col min="9469" max="9469" width="8.59765625" customWidth="1"/>
    <col min="9470" max="9470" width="4.8984375" customWidth="1"/>
    <col min="9471" max="9471" width="0" hidden="1" customWidth="1"/>
    <col min="9472" max="9472" width="4.19921875" customWidth="1"/>
    <col min="9473" max="9473" width="0" hidden="1" customWidth="1"/>
    <col min="9474" max="9474" width="9.3984375" customWidth="1"/>
    <col min="9475" max="9475" width="8.59765625" customWidth="1"/>
    <col min="9476" max="9476" width="0" hidden="1" customWidth="1"/>
    <col min="9477" max="9477" width="9.59765625" customWidth="1"/>
    <col min="9478" max="9478" width="6.3984375" customWidth="1"/>
    <col min="9479" max="9479" width="6.59765625" customWidth="1"/>
    <col min="9480" max="9480" width="6.5" customWidth="1"/>
    <col min="9481" max="9481" width="7.09765625" customWidth="1"/>
    <col min="9482" max="9482" width="7.5" customWidth="1"/>
    <col min="9483" max="9483" width="0" hidden="1" customWidth="1"/>
    <col min="9484" max="9484" width="5.8984375" customWidth="1"/>
    <col min="9485" max="9485" width="24.09765625" customWidth="1"/>
    <col min="9715" max="9715" width="3.3984375" customWidth="1"/>
    <col min="9716" max="9716" width="7.59765625" customWidth="1"/>
    <col min="9717" max="9717" width="14" customWidth="1"/>
    <col min="9718" max="9718" width="8.19921875" customWidth="1"/>
    <col min="9719" max="9719" width="8.8984375" customWidth="1"/>
    <col min="9720" max="9721" width="6.5" customWidth="1"/>
    <col min="9722" max="9722" width="5.3984375" customWidth="1"/>
    <col min="9723" max="9723" width="7.5" customWidth="1"/>
    <col min="9724" max="9724" width="12.69921875" customWidth="1"/>
    <col min="9725" max="9725" width="8.59765625" customWidth="1"/>
    <col min="9726" max="9726" width="4.8984375" customWidth="1"/>
    <col min="9727" max="9727" width="0" hidden="1" customWidth="1"/>
    <col min="9728" max="9728" width="4.19921875" customWidth="1"/>
    <col min="9729" max="9729" width="0" hidden="1" customWidth="1"/>
    <col min="9730" max="9730" width="9.3984375" customWidth="1"/>
    <col min="9731" max="9731" width="8.59765625" customWidth="1"/>
    <col min="9732" max="9732" width="0" hidden="1" customWidth="1"/>
    <col min="9733" max="9733" width="9.59765625" customWidth="1"/>
    <col min="9734" max="9734" width="6.3984375" customWidth="1"/>
    <col min="9735" max="9735" width="6.59765625" customWidth="1"/>
    <col min="9736" max="9736" width="6.5" customWidth="1"/>
    <col min="9737" max="9737" width="7.09765625" customWidth="1"/>
    <col min="9738" max="9738" width="7.5" customWidth="1"/>
    <col min="9739" max="9739" width="0" hidden="1" customWidth="1"/>
    <col min="9740" max="9740" width="5.8984375" customWidth="1"/>
    <col min="9741" max="9741" width="24.09765625" customWidth="1"/>
    <col min="9971" max="9971" width="3.3984375" customWidth="1"/>
    <col min="9972" max="9972" width="7.59765625" customWidth="1"/>
    <col min="9973" max="9973" width="14" customWidth="1"/>
    <col min="9974" max="9974" width="8.19921875" customWidth="1"/>
    <col min="9975" max="9975" width="8.8984375" customWidth="1"/>
    <col min="9976" max="9977" width="6.5" customWidth="1"/>
    <col min="9978" max="9978" width="5.3984375" customWidth="1"/>
    <col min="9979" max="9979" width="7.5" customWidth="1"/>
    <col min="9980" max="9980" width="12.69921875" customWidth="1"/>
    <col min="9981" max="9981" width="8.59765625" customWidth="1"/>
    <col min="9982" max="9982" width="4.8984375" customWidth="1"/>
    <col min="9983" max="9983" width="0" hidden="1" customWidth="1"/>
    <col min="9984" max="9984" width="4.19921875" customWidth="1"/>
    <col min="9985" max="9985" width="0" hidden="1" customWidth="1"/>
    <col min="9986" max="9986" width="9.3984375" customWidth="1"/>
    <col min="9987" max="9987" width="8.59765625" customWidth="1"/>
    <col min="9988" max="9988" width="0" hidden="1" customWidth="1"/>
    <col min="9989" max="9989" width="9.59765625" customWidth="1"/>
    <col min="9990" max="9990" width="6.3984375" customWidth="1"/>
    <col min="9991" max="9991" width="6.59765625" customWidth="1"/>
    <col min="9992" max="9992" width="6.5" customWidth="1"/>
    <col min="9993" max="9993" width="7.09765625" customWidth="1"/>
    <col min="9994" max="9994" width="7.5" customWidth="1"/>
    <col min="9995" max="9995" width="0" hidden="1" customWidth="1"/>
    <col min="9996" max="9996" width="5.8984375" customWidth="1"/>
    <col min="9997" max="9997" width="24.09765625" customWidth="1"/>
    <col min="10227" max="10227" width="3.3984375" customWidth="1"/>
    <col min="10228" max="10228" width="7.59765625" customWidth="1"/>
    <col min="10229" max="10229" width="14" customWidth="1"/>
    <col min="10230" max="10230" width="8.19921875" customWidth="1"/>
    <col min="10231" max="10231" width="8.8984375" customWidth="1"/>
    <col min="10232" max="10233" width="6.5" customWidth="1"/>
    <col min="10234" max="10234" width="5.3984375" customWidth="1"/>
    <col min="10235" max="10235" width="7.5" customWidth="1"/>
    <col min="10236" max="10236" width="12.69921875" customWidth="1"/>
    <col min="10237" max="10237" width="8.59765625" customWidth="1"/>
    <col min="10238" max="10238" width="4.8984375" customWidth="1"/>
    <col min="10239" max="10239" width="0" hidden="1" customWidth="1"/>
    <col min="10240" max="10240" width="4.19921875" customWidth="1"/>
    <col min="10241" max="10241" width="0" hidden="1" customWidth="1"/>
    <col min="10242" max="10242" width="9.3984375" customWidth="1"/>
    <col min="10243" max="10243" width="8.59765625" customWidth="1"/>
    <col min="10244" max="10244" width="0" hidden="1" customWidth="1"/>
    <col min="10245" max="10245" width="9.59765625" customWidth="1"/>
    <col min="10246" max="10246" width="6.3984375" customWidth="1"/>
    <col min="10247" max="10247" width="6.59765625" customWidth="1"/>
    <col min="10248" max="10248" width="6.5" customWidth="1"/>
    <col min="10249" max="10249" width="7.09765625" customWidth="1"/>
    <col min="10250" max="10250" width="7.5" customWidth="1"/>
    <col min="10251" max="10251" width="0" hidden="1" customWidth="1"/>
    <col min="10252" max="10252" width="5.8984375" customWidth="1"/>
    <col min="10253" max="10253" width="24.09765625" customWidth="1"/>
    <col min="10483" max="10483" width="3.3984375" customWidth="1"/>
    <col min="10484" max="10484" width="7.59765625" customWidth="1"/>
    <col min="10485" max="10485" width="14" customWidth="1"/>
    <col min="10486" max="10486" width="8.19921875" customWidth="1"/>
    <col min="10487" max="10487" width="8.8984375" customWidth="1"/>
    <col min="10488" max="10489" width="6.5" customWidth="1"/>
    <col min="10490" max="10490" width="5.3984375" customWidth="1"/>
    <col min="10491" max="10491" width="7.5" customWidth="1"/>
    <col min="10492" max="10492" width="12.69921875" customWidth="1"/>
    <col min="10493" max="10493" width="8.59765625" customWidth="1"/>
    <col min="10494" max="10494" width="4.8984375" customWidth="1"/>
    <col min="10495" max="10495" width="0" hidden="1" customWidth="1"/>
    <col min="10496" max="10496" width="4.19921875" customWidth="1"/>
    <col min="10497" max="10497" width="0" hidden="1" customWidth="1"/>
    <col min="10498" max="10498" width="9.3984375" customWidth="1"/>
    <col min="10499" max="10499" width="8.59765625" customWidth="1"/>
    <col min="10500" max="10500" width="0" hidden="1" customWidth="1"/>
    <col min="10501" max="10501" width="9.59765625" customWidth="1"/>
    <col min="10502" max="10502" width="6.3984375" customWidth="1"/>
    <col min="10503" max="10503" width="6.59765625" customWidth="1"/>
    <col min="10504" max="10504" width="6.5" customWidth="1"/>
    <col min="10505" max="10505" width="7.09765625" customWidth="1"/>
    <col min="10506" max="10506" width="7.5" customWidth="1"/>
    <col min="10507" max="10507" width="0" hidden="1" customWidth="1"/>
    <col min="10508" max="10508" width="5.8984375" customWidth="1"/>
    <col min="10509" max="10509" width="24.09765625" customWidth="1"/>
    <col min="10739" max="10739" width="3.3984375" customWidth="1"/>
    <col min="10740" max="10740" width="7.59765625" customWidth="1"/>
    <col min="10741" max="10741" width="14" customWidth="1"/>
    <col min="10742" max="10742" width="8.19921875" customWidth="1"/>
    <col min="10743" max="10743" width="8.8984375" customWidth="1"/>
    <col min="10744" max="10745" width="6.5" customWidth="1"/>
    <col min="10746" max="10746" width="5.3984375" customWidth="1"/>
    <col min="10747" max="10747" width="7.5" customWidth="1"/>
    <col min="10748" max="10748" width="12.69921875" customWidth="1"/>
    <col min="10749" max="10749" width="8.59765625" customWidth="1"/>
    <col min="10750" max="10750" width="4.8984375" customWidth="1"/>
    <col min="10751" max="10751" width="0" hidden="1" customWidth="1"/>
    <col min="10752" max="10752" width="4.19921875" customWidth="1"/>
    <col min="10753" max="10753" width="0" hidden="1" customWidth="1"/>
    <col min="10754" max="10754" width="9.3984375" customWidth="1"/>
    <col min="10755" max="10755" width="8.59765625" customWidth="1"/>
    <col min="10756" max="10756" width="0" hidden="1" customWidth="1"/>
    <col min="10757" max="10757" width="9.59765625" customWidth="1"/>
    <col min="10758" max="10758" width="6.3984375" customWidth="1"/>
    <col min="10759" max="10759" width="6.59765625" customWidth="1"/>
    <col min="10760" max="10760" width="6.5" customWidth="1"/>
    <col min="10761" max="10761" width="7.09765625" customWidth="1"/>
    <col min="10762" max="10762" width="7.5" customWidth="1"/>
    <col min="10763" max="10763" width="0" hidden="1" customWidth="1"/>
    <col min="10764" max="10764" width="5.8984375" customWidth="1"/>
    <col min="10765" max="10765" width="24.09765625" customWidth="1"/>
    <col min="10995" max="10995" width="3.3984375" customWidth="1"/>
    <col min="10996" max="10996" width="7.59765625" customWidth="1"/>
    <col min="10997" max="10997" width="14" customWidth="1"/>
    <col min="10998" max="10998" width="8.19921875" customWidth="1"/>
    <col min="10999" max="10999" width="8.8984375" customWidth="1"/>
    <col min="11000" max="11001" width="6.5" customWidth="1"/>
    <col min="11002" max="11002" width="5.3984375" customWidth="1"/>
    <col min="11003" max="11003" width="7.5" customWidth="1"/>
    <col min="11004" max="11004" width="12.69921875" customWidth="1"/>
    <col min="11005" max="11005" width="8.59765625" customWidth="1"/>
    <col min="11006" max="11006" width="4.8984375" customWidth="1"/>
    <col min="11007" max="11007" width="0" hidden="1" customWidth="1"/>
    <col min="11008" max="11008" width="4.19921875" customWidth="1"/>
    <col min="11009" max="11009" width="0" hidden="1" customWidth="1"/>
    <col min="11010" max="11010" width="9.3984375" customWidth="1"/>
    <col min="11011" max="11011" width="8.59765625" customWidth="1"/>
    <col min="11012" max="11012" width="0" hidden="1" customWidth="1"/>
    <col min="11013" max="11013" width="9.59765625" customWidth="1"/>
    <col min="11014" max="11014" width="6.3984375" customWidth="1"/>
    <col min="11015" max="11015" width="6.59765625" customWidth="1"/>
    <col min="11016" max="11016" width="6.5" customWidth="1"/>
    <col min="11017" max="11017" width="7.09765625" customWidth="1"/>
    <col min="11018" max="11018" width="7.5" customWidth="1"/>
    <col min="11019" max="11019" width="0" hidden="1" customWidth="1"/>
    <col min="11020" max="11020" width="5.8984375" customWidth="1"/>
    <col min="11021" max="11021" width="24.09765625" customWidth="1"/>
    <col min="11251" max="11251" width="3.3984375" customWidth="1"/>
    <col min="11252" max="11252" width="7.59765625" customWidth="1"/>
    <col min="11253" max="11253" width="14" customWidth="1"/>
    <col min="11254" max="11254" width="8.19921875" customWidth="1"/>
    <col min="11255" max="11255" width="8.8984375" customWidth="1"/>
    <col min="11256" max="11257" width="6.5" customWidth="1"/>
    <col min="11258" max="11258" width="5.3984375" customWidth="1"/>
    <col min="11259" max="11259" width="7.5" customWidth="1"/>
    <col min="11260" max="11260" width="12.69921875" customWidth="1"/>
    <col min="11261" max="11261" width="8.59765625" customWidth="1"/>
    <col min="11262" max="11262" width="4.8984375" customWidth="1"/>
    <col min="11263" max="11263" width="0" hidden="1" customWidth="1"/>
    <col min="11264" max="11264" width="4.19921875" customWidth="1"/>
    <col min="11265" max="11265" width="0" hidden="1" customWidth="1"/>
    <col min="11266" max="11266" width="9.3984375" customWidth="1"/>
    <col min="11267" max="11267" width="8.59765625" customWidth="1"/>
    <col min="11268" max="11268" width="0" hidden="1" customWidth="1"/>
    <col min="11269" max="11269" width="9.59765625" customWidth="1"/>
    <col min="11270" max="11270" width="6.3984375" customWidth="1"/>
    <col min="11271" max="11271" width="6.59765625" customWidth="1"/>
    <col min="11272" max="11272" width="6.5" customWidth="1"/>
    <col min="11273" max="11273" width="7.09765625" customWidth="1"/>
    <col min="11274" max="11274" width="7.5" customWidth="1"/>
    <col min="11275" max="11275" width="0" hidden="1" customWidth="1"/>
    <col min="11276" max="11276" width="5.8984375" customWidth="1"/>
    <col min="11277" max="11277" width="24.09765625" customWidth="1"/>
    <col min="11507" max="11507" width="3.3984375" customWidth="1"/>
    <col min="11508" max="11508" width="7.59765625" customWidth="1"/>
    <col min="11509" max="11509" width="14" customWidth="1"/>
    <col min="11510" max="11510" width="8.19921875" customWidth="1"/>
    <col min="11511" max="11511" width="8.8984375" customWidth="1"/>
    <col min="11512" max="11513" width="6.5" customWidth="1"/>
    <col min="11514" max="11514" width="5.3984375" customWidth="1"/>
    <col min="11515" max="11515" width="7.5" customWidth="1"/>
    <col min="11516" max="11516" width="12.69921875" customWidth="1"/>
    <col min="11517" max="11517" width="8.59765625" customWidth="1"/>
    <col min="11518" max="11518" width="4.8984375" customWidth="1"/>
    <col min="11519" max="11519" width="0" hidden="1" customWidth="1"/>
    <col min="11520" max="11520" width="4.19921875" customWidth="1"/>
    <col min="11521" max="11521" width="0" hidden="1" customWidth="1"/>
    <col min="11522" max="11522" width="9.3984375" customWidth="1"/>
    <col min="11523" max="11523" width="8.59765625" customWidth="1"/>
    <col min="11524" max="11524" width="0" hidden="1" customWidth="1"/>
    <col min="11525" max="11525" width="9.59765625" customWidth="1"/>
    <col min="11526" max="11526" width="6.3984375" customWidth="1"/>
    <col min="11527" max="11527" width="6.59765625" customWidth="1"/>
    <col min="11528" max="11528" width="6.5" customWidth="1"/>
    <col min="11529" max="11529" width="7.09765625" customWidth="1"/>
    <col min="11530" max="11530" width="7.5" customWidth="1"/>
    <col min="11531" max="11531" width="0" hidden="1" customWidth="1"/>
    <col min="11532" max="11532" width="5.8984375" customWidth="1"/>
    <col min="11533" max="11533" width="24.09765625" customWidth="1"/>
    <col min="11763" max="11763" width="3.3984375" customWidth="1"/>
    <col min="11764" max="11764" width="7.59765625" customWidth="1"/>
    <col min="11765" max="11765" width="14" customWidth="1"/>
    <col min="11766" max="11766" width="8.19921875" customWidth="1"/>
    <col min="11767" max="11767" width="8.8984375" customWidth="1"/>
    <col min="11768" max="11769" width="6.5" customWidth="1"/>
    <col min="11770" max="11770" width="5.3984375" customWidth="1"/>
    <col min="11771" max="11771" width="7.5" customWidth="1"/>
    <col min="11772" max="11772" width="12.69921875" customWidth="1"/>
    <col min="11773" max="11773" width="8.59765625" customWidth="1"/>
    <col min="11774" max="11774" width="4.8984375" customWidth="1"/>
    <col min="11775" max="11775" width="0" hidden="1" customWidth="1"/>
    <col min="11776" max="11776" width="4.19921875" customWidth="1"/>
    <col min="11777" max="11777" width="0" hidden="1" customWidth="1"/>
    <col min="11778" max="11778" width="9.3984375" customWidth="1"/>
    <col min="11779" max="11779" width="8.59765625" customWidth="1"/>
    <col min="11780" max="11780" width="0" hidden="1" customWidth="1"/>
    <col min="11781" max="11781" width="9.59765625" customWidth="1"/>
    <col min="11782" max="11782" width="6.3984375" customWidth="1"/>
    <col min="11783" max="11783" width="6.59765625" customWidth="1"/>
    <col min="11784" max="11784" width="6.5" customWidth="1"/>
    <col min="11785" max="11785" width="7.09765625" customWidth="1"/>
    <col min="11786" max="11786" width="7.5" customWidth="1"/>
    <col min="11787" max="11787" width="0" hidden="1" customWidth="1"/>
    <col min="11788" max="11788" width="5.8984375" customWidth="1"/>
    <col min="11789" max="11789" width="24.09765625" customWidth="1"/>
    <col min="12019" max="12019" width="3.3984375" customWidth="1"/>
    <col min="12020" max="12020" width="7.59765625" customWidth="1"/>
    <col min="12021" max="12021" width="14" customWidth="1"/>
    <col min="12022" max="12022" width="8.19921875" customWidth="1"/>
    <col min="12023" max="12023" width="8.8984375" customWidth="1"/>
    <col min="12024" max="12025" width="6.5" customWidth="1"/>
    <col min="12026" max="12026" width="5.3984375" customWidth="1"/>
    <col min="12027" max="12027" width="7.5" customWidth="1"/>
    <col min="12028" max="12028" width="12.69921875" customWidth="1"/>
    <col min="12029" max="12029" width="8.59765625" customWidth="1"/>
    <col min="12030" max="12030" width="4.8984375" customWidth="1"/>
    <col min="12031" max="12031" width="0" hidden="1" customWidth="1"/>
    <col min="12032" max="12032" width="4.19921875" customWidth="1"/>
    <col min="12033" max="12033" width="0" hidden="1" customWidth="1"/>
    <col min="12034" max="12034" width="9.3984375" customWidth="1"/>
    <col min="12035" max="12035" width="8.59765625" customWidth="1"/>
    <col min="12036" max="12036" width="0" hidden="1" customWidth="1"/>
    <col min="12037" max="12037" width="9.59765625" customWidth="1"/>
    <col min="12038" max="12038" width="6.3984375" customWidth="1"/>
    <col min="12039" max="12039" width="6.59765625" customWidth="1"/>
    <col min="12040" max="12040" width="6.5" customWidth="1"/>
    <col min="12041" max="12041" width="7.09765625" customWidth="1"/>
    <col min="12042" max="12042" width="7.5" customWidth="1"/>
    <col min="12043" max="12043" width="0" hidden="1" customWidth="1"/>
    <col min="12044" max="12044" width="5.8984375" customWidth="1"/>
    <col min="12045" max="12045" width="24.09765625" customWidth="1"/>
    <col min="12275" max="12275" width="3.3984375" customWidth="1"/>
    <col min="12276" max="12276" width="7.59765625" customWidth="1"/>
    <col min="12277" max="12277" width="14" customWidth="1"/>
    <col min="12278" max="12278" width="8.19921875" customWidth="1"/>
    <col min="12279" max="12279" width="8.8984375" customWidth="1"/>
    <col min="12280" max="12281" width="6.5" customWidth="1"/>
    <col min="12282" max="12282" width="5.3984375" customWidth="1"/>
    <col min="12283" max="12283" width="7.5" customWidth="1"/>
    <col min="12284" max="12284" width="12.69921875" customWidth="1"/>
    <col min="12285" max="12285" width="8.59765625" customWidth="1"/>
    <col min="12286" max="12286" width="4.8984375" customWidth="1"/>
    <col min="12287" max="12287" width="0" hidden="1" customWidth="1"/>
    <col min="12288" max="12288" width="4.19921875" customWidth="1"/>
    <col min="12289" max="12289" width="0" hidden="1" customWidth="1"/>
    <col min="12290" max="12290" width="9.3984375" customWidth="1"/>
    <col min="12291" max="12291" width="8.59765625" customWidth="1"/>
    <col min="12292" max="12292" width="0" hidden="1" customWidth="1"/>
    <col min="12293" max="12293" width="9.59765625" customWidth="1"/>
    <col min="12294" max="12294" width="6.3984375" customWidth="1"/>
    <col min="12295" max="12295" width="6.59765625" customWidth="1"/>
    <col min="12296" max="12296" width="6.5" customWidth="1"/>
    <col min="12297" max="12297" width="7.09765625" customWidth="1"/>
    <col min="12298" max="12298" width="7.5" customWidth="1"/>
    <col min="12299" max="12299" width="0" hidden="1" customWidth="1"/>
    <col min="12300" max="12300" width="5.8984375" customWidth="1"/>
    <col min="12301" max="12301" width="24.09765625" customWidth="1"/>
    <col min="12531" max="12531" width="3.3984375" customWidth="1"/>
    <col min="12532" max="12532" width="7.59765625" customWidth="1"/>
    <col min="12533" max="12533" width="14" customWidth="1"/>
    <col min="12534" max="12534" width="8.19921875" customWidth="1"/>
    <col min="12535" max="12535" width="8.8984375" customWidth="1"/>
    <col min="12536" max="12537" width="6.5" customWidth="1"/>
    <col min="12538" max="12538" width="5.3984375" customWidth="1"/>
    <col min="12539" max="12539" width="7.5" customWidth="1"/>
    <col min="12540" max="12540" width="12.69921875" customWidth="1"/>
    <col min="12541" max="12541" width="8.59765625" customWidth="1"/>
    <col min="12542" max="12542" width="4.8984375" customWidth="1"/>
    <col min="12543" max="12543" width="0" hidden="1" customWidth="1"/>
    <col min="12544" max="12544" width="4.19921875" customWidth="1"/>
    <col min="12545" max="12545" width="0" hidden="1" customWidth="1"/>
    <col min="12546" max="12546" width="9.3984375" customWidth="1"/>
    <col min="12547" max="12547" width="8.59765625" customWidth="1"/>
    <col min="12548" max="12548" width="0" hidden="1" customWidth="1"/>
    <col min="12549" max="12549" width="9.59765625" customWidth="1"/>
    <col min="12550" max="12550" width="6.3984375" customWidth="1"/>
    <col min="12551" max="12551" width="6.59765625" customWidth="1"/>
    <col min="12552" max="12552" width="6.5" customWidth="1"/>
    <col min="12553" max="12553" width="7.09765625" customWidth="1"/>
    <col min="12554" max="12554" width="7.5" customWidth="1"/>
    <col min="12555" max="12555" width="0" hidden="1" customWidth="1"/>
    <col min="12556" max="12556" width="5.8984375" customWidth="1"/>
    <col min="12557" max="12557" width="24.09765625" customWidth="1"/>
    <col min="12787" max="12787" width="3.3984375" customWidth="1"/>
    <col min="12788" max="12788" width="7.59765625" customWidth="1"/>
    <col min="12789" max="12789" width="14" customWidth="1"/>
    <col min="12790" max="12790" width="8.19921875" customWidth="1"/>
    <col min="12791" max="12791" width="8.8984375" customWidth="1"/>
    <col min="12792" max="12793" width="6.5" customWidth="1"/>
    <col min="12794" max="12794" width="5.3984375" customWidth="1"/>
    <col min="12795" max="12795" width="7.5" customWidth="1"/>
    <col min="12796" max="12796" width="12.69921875" customWidth="1"/>
    <col min="12797" max="12797" width="8.59765625" customWidth="1"/>
    <col min="12798" max="12798" width="4.8984375" customWidth="1"/>
    <col min="12799" max="12799" width="0" hidden="1" customWidth="1"/>
    <col min="12800" max="12800" width="4.19921875" customWidth="1"/>
    <col min="12801" max="12801" width="0" hidden="1" customWidth="1"/>
    <col min="12802" max="12802" width="9.3984375" customWidth="1"/>
    <col min="12803" max="12803" width="8.59765625" customWidth="1"/>
    <col min="12804" max="12804" width="0" hidden="1" customWidth="1"/>
    <col min="12805" max="12805" width="9.59765625" customWidth="1"/>
    <col min="12806" max="12806" width="6.3984375" customWidth="1"/>
    <col min="12807" max="12807" width="6.59765625" customWidth="1"/>
    <col min="12808" max="12808" width="6.5" customWidth="1"/>
    <col min="12809" max="12809" width="7.09765625" customWidth="1"/>
    <col min="12810" max="12810" width="7.5" customWidth="1"/>
    <col min="12811" max="12811" width="0" hidden="1" customWidth="1"/>
    <col min="12812" max="12812" width="5.8984375" customWidth="1"/>
    <col min="12813" max="12813" width="24.09765625" customWidth="1"/>
    <col min="13043" max="13043" width="3.3984375" customWidth="1"/>
    <col min="13044" max="13044" width="7.59765625" customWidth="1"/>
    <col min="13045" max="13045" width="14" customWidth="1"/>
    <col min="13046" max="13046" width="8.19921875" customWidth="1"/>
    <col min="13047" max="13047" width="8.8984375" customWidth="1"/>
    <col min="13048" max="13049" width="6.5" customWidth="1"/>
    <col min="13050" max="13050" width="5.3984375" customWidth="1"/>
    <col min="13051" max="13051" width="7.5" customWidth="1"/>
    <col min="13052" max="13052" width="12.69921875" customWidth="1"/>
    <col min="13053" max="13053" width="8.59765625" customWidth="1"/>
    <col min="13054" max="13054" width="4.8984375" customWidth="1"/>
    <col min="13055" max="13055" width="0" hidden="1" customWidth="1"/>
    <col min="13056" max="13056" width="4.19921875" customWidth="1"/>
    <col min="13057" max="13057" width="0" hidden="1" customWidth="1"/>
    <col min="13058" max="13058" width="9.3984375" customWidth="1"/>
    <col min="13059" max="13059" width="8.59765625" customWidth="1"/>
    <col min="13060" max="13060" width="0" hidden="1" customWidth="1"/>
    <col min="13061" max="13061" width="9.59765625" customWidth="1"/>
    <col min="13062" max="13062" width="6.3984375" customWidth="1"/>
    <col min="13063" max="13063" width="6.59765625" customWidth="1"/>
    <col min="13064" max="13064" width="6.5" customWidth="1"/>
    <col min="13065" max="13065" width="7.09765625" customWidth="1"/>
    <col min="13066" max="13066" width="7.5" customWidth="1"/>
    <col min="13067" max="13067" width="0" hidden="1" customWidth="1"/>
    <col min="13068" max="13068" width="5.8984375" customWidth="1"/>
    <col min="13069" max="13069" width="24.09765625" customWidth="1"/>
    <col min="13299" max="13299" width="3.3984375" customWidth="1"/>
    <col min="13300" max="13300" width="7.59765625" customWidth="1"/>
    <col min="13301" max="13301" width="14" customWidth="1"/>
    <col min="13302" max="13302" width="8.19921875" customWidth="1"/>
    <col min="13303" max="13303" width="8.8984375" customWidth="1"/>
    <col min="13304" max="13305" width="6.5" customWidth="1"/>
    <col min="13306" max="13306" width="5.3984375" customWidth="1"/>
    <col min="13307" max="13307" width="7.5" customWidth="1"/>
    <col min="13308" max="13308" width="12.69921875" customWidth="1"/>
    <col min="13309" max="13309" width="8.59765625" customWidth="1"/>
    <col min="13310" max="13310" width="4.8984375" customWidth="1"/>
    <col min="13311" max="13311" width="0" hidden="1" customWidth="1"/>
    <col min="13312" max="13312" width="4.19921875" customWidth="1"/>
    <col min="13313" max="13313" width="0" hidden="1" customWidth="1"/>
    <col min="13314" max="13314" width="9.3984375" customWidth="1"/>
    <col min="13315" max="13315" width="8.59765625" customWidth="1"/>
    <col min="13316" max="13316" width="0" hidden="1" customWidth="1"/>
    <col min="13317" max="13317" width="9.59765625" customWidth="1"/>
    <col min="13318" max="13318" width="6.3984375" customWidth="1"/>
    <col min="13319" max="13319" width="6.59765625" customWidth="1"/>
    <col min="13320" max="13320" width="6.5" customWidth="1"/>
    <col min="13321" max="13321" width="7.09765625" customWidth="1"/>
    <col min="13322" max="13322" width="7.5" customWidth="1"/>
    <col min="13323" max="13323" width="0" hidden="1" customWidth="1"/>
    <col min="13324" max="13324" width="5.8984375" customWidth="1"/>
    <col min="13325" max="13325" width="24.09765625" customWidth="1"/>
    <col min="13555" max="13555" width="3.3984375" customWidth="1"/>
    <col min="13556" max="13556" width="7.59765625" customWidth="1"/>
    <col min="13557" max="13557" width="14" customWidth="1"/>
    <col min="13558" max="13558" width="8.19921875" customWidth="1"/>
    <col min="13559" max="13559" width="8.8984375" customWidth="1"/>
    <col min="13560" max="13561" width="6.5" customWidth="1"/>
    <col min="13562" max="13562" width="5.3984375" customWidth="1"/>
    <col min="13563" max="13563" width="7.5" customWidth="1"/>
    <col min="13564" max="13564" width="12.69921875" customWidth="1"/>
    <col min="13565" max="13565" width="8.59765625" customWidth="1"/>
    <col min="13566" max="13566" width="4.8984375" customWidth="1"/>
    <col min="13567" max="13567" width="0" hidden="1" customWidth="1"/>
    <col min="13568" max="13568" width="4.19921875" customWidth="1"/>
    <col min="13569" max="13569" width="0" hidden="1" customWidth="1"/>
    <col min="13570" max="13570" width="9.3984375" customWidth="1"/>
    <col min="13571" max="13571" width="8.59765625" customWidth="1"/>
    <col min="13572" max="13572" width="0" hidden="1" customWidth="1"/>
    <col min="13573" max="13573" width="9.59765625" customWidth="1"/>
    <col min="13574" max="13574" width="6.3984375" customWidth="1"/>
    <col min="13575" max="13575" width="6.59765625" customWidth="1"/>
    <col min="13576" max="13576" width="6.5" customWidth="1"/>
    <col min="13577" max="13577" width="7.09765625" customWidth="1"/>
    <col min="13578" max="13578" width="7.5" customWidth="1"/>
    <col min="13579" max="13579" width="0" hidden="1" customWidth="1"/>
    <col min="13580" max="13580" width="5.8984375" customWidth="1"/>
    <col min="13581" max="13581" width="24.09765625" customWidth="1"/>
    <col min="13811" max="13811" width="3.3984375" customWidth="1"/>
    <col min="13812" max="13812" width="7.59765625" customWidth="1"/>
    <col min="13813" max="13813" width="14" customWidth="1"/>
    <col min="13814" max="13814" width="8.19921875" customWidth="1"/>
    <col min="13815" max="13815" width="8.8984375" customWidth="1"/>
    <col min="13816" max="13817" width="6.5" customWidth="1"/>
    <col min="13818" max="13818" width="5.3984375" customWidth="1"/>
    <col min="13819" max="13819" width="7.5" customWidth="1"/>
    <col min="13820" max="13820" width="12.69921875" customWidth="1"/>
    <col min="13821" max="13821" width="8.59765625" customWidth="1"/>
    <col min="13822" max="13822" width="4.8984375" customWidth="1"/>
    <col min="13823" max="13823" width="0" hidden="1" customWidth="1"/>
    <col min="13824" max="13824" width="4.19921875" customWidth="1"/>
    <col min="13825" max="13825" width="0" hidden="1" customWidth="1"/>
    <col min="13826" max="13826" width="9.3984375" customWidth="1"/>
    <col min="13827" max="13827" width="8.59765625" customWidth="1"/>
    <col min="13828" max="13828" width="0" hidden="1" customWidth="1"/>
    <col min="13829" max="13829" width="9.59765625" customWidth="1"/>
    <col min="13830" max="13830" width="6.3984375" customWidth="1"/>
    <col min="13831" max="13831" width="6.59765625" customWidth="1"/>
    <col min="13832" max="13832" width="6.5" customWidth="1"/>
    <col min="13833" max="13833" width="7.09765625" customWidth="1"/>
    <col min="13834" max="13834" width="7.5" customWidth="1"/>
    <col min="13835" max="13835" width="0" hidden="1" customWidth="1"/>
    <col min="13836" max="13836" width="5.8984375" customWidth="1"/>
    <col min="13837" max="13837" width="24.09765625" customWidth="1"/>
    <col min="14067" max="14067" width="3.3984375" customWidth="1"/>
    <col min="14068" max="14068" width="7.59765625" customWidth="1"/>
    <col min="14069" max="14069" width="14" customWidth="1"/>
    <col min="14070" max="14070" width="8.19921875" customWidth="1"/>
    <col min="14071" max="14071" width="8.8984375" customWidth="1"/>
    <col min="14072" max="14073" width="6.5" customWidth="1"/>
    <col min="14074" max="14074" width="5.3984375" customWidth="1"/>
    <col min="14075" max="14075" width="7.5" customWidth="1"/>
    <col min="14076" max="14076" width="12.69921875" customWidth="1"/>
    <col min="14077" max="14077" width="8.59765625" customWidth="1"/>
    <col min="14078" max="14078" width="4.8984375" customWidth="1"/>
    <col min="14079" max="14079" width="0" hidden="1" customWidth="1"/>
    <col min="14080" max="14080" width="4.19921875" customWidth="1"/>
    <col min="14081" max="14081" width="0" hidden="1" customWidth="1"/>
    <col min="14082" max="14082" width="9.3984375" customWidth="1"/>
    <col min="14083" max="14083" width="8.59765625" customWidth="1"/>
    <col min="14084" max="14084" width="0" hidden="1" customWidth="1"/>
    <col min="14085" max="14085" width="9.59765625" customWidth="1"/>
    <col min="14086" max="14086" width="6.3984375" customWidth="1"/>
    <col min="14087" max="14087" width="6.59765625" customWidth="1"/>
    <col min="14088" max="14088" width="6.5" customWidth="1"/>
    <col min="14089" max="14089" width="7.09765625" customWidth="1"/>
    <col min="14090" max="14090" width="7.5" customWidth="1"/>
    <col min="14091" max="14091" width="0" hidden="1" customWidth="1"/>
    <col min="14092" max="14092" width="5.8984375" customWidth="1"/>
    <col min="14093" max="14093" width="24.09765625" customWidth="1"/>
    <col min="14323" max="14323" width="3.3984375" customWidth="1"/>
    <col min="14324" max="14324" width="7.59765625" customWidth="1"/>
    <col min="14325" max="14325" width="14" customWidth="1"/>
    <col min="14326" max="14326" width="8.19921875" customWidth="1"/>
    <col min="14327" max="14327" width="8.8984375" customWidth="1"/>
    <col min="14328" max="14329" width="6.5" customWidth="1"/>
    <col min="14330" max="14330" width="5.3984375" customWidth="1"/>
    <col min="14331" max="14331" width="7.5" customWidth="1"/>
    <col min="14332" max="14332" width="12.69921875" customWidth="1"/>
    <col min="14333" max="14333" width="8.59765625" customWidth="1"/>
    <col min="14334" max="14334" width="4.8984375" customWidth="1"/>
    <col min="14335" max="14335" width="0" hidden="1" customWidth="1"/>
    <col min="14336" max="14336" width="4.19921875" customWidth="1"/>
    <col min="14337" max="14337" width="0" hidden="1" customWidth="1"/>
    <col min="14338" max="14338" width="9.3984375" customWidth="1"/>
    <col min="14339" max="14339" width="8.59765625" customWidth="1"/>
    <col min="14340" max="14340" width="0" hidden="1" customWidth="1"/>
    <col min="14341" max="14341" width="9.59765625" customWidth="1"/>
    <col min="14342" max="14342" width="6.3984375" customWidth="1"/>
    <col min="14343" max="14343" width="6.59765625" customWidth="1"/>
    <col min="14344" max="14344" width="6.5" customWidth="1"/>
    <col min="14345" max="14345" width="7.09765625" customWidth="1"/>
    <col min="14346" max="14346" width="7.5" customWidth="1"/>
    <col min="14347" max="14347" width="0" hidden="1" customWidth="1"/>
    <col min="14348" max="14348" width="5.8984375" customWidth="1"/>
    <col min="14349" max="14349" width="24.09765625" customWidth="1"/>
    <col min="14579" max="14579" width="3.3984375" customWidth="1"/>
    <col min="14580" max="14580" width="7.59765625" customWidth="1"/>
    <col min="14581" max="14581" width="14" customWidth="1"/>
    <col min="14582" max="14582" width="8.19921875" customWidth="1"/>
    <col min="14583" max="14583" width="8.8984375" customWidth="1"/>
    <col min="14584" max="14585" width="6.5" customWidth="1"/>
    <col min="14586" max="14586" width="5.3984375" customWidth="1"/>
    <col min="14587" max="14587" width="7.5" customWidth="1"/>
    <col min="14588" max="14588" width="12.69921875" customWidth="1"/>
    <col min="14589" max="14589" width="8.59765625" customWidth="1"/>
    <col min="14590" max="14590" width="4.8984375" customWidth="1"/>
    <col min="14591" max="14591" width="0" hidden="1" customWidth="1"/>
    <col min="14592" max="14592" width="4.19921875" customWidth="1"/>
    <col min="14593" max="14593" width="0" hidden="1" customWidth="1"/>
    <col min="14594" max="14594" width="9.3984375" customWidth="1"/>
    <col min="14595" max="14595" width="8.59765625" customWidth="1"/>
    <col min="14596" max="14596" width="0" hidden="1" customWidth="1"/>
    <col min="14597" max="14597" width="9.59765625" customWidth="1"/>
    <col min="14598" max="14598" width="6.3984375" customWidth="1"/>
    <col min="14599" max="14599" width="6.59765625" customWidth="1"/>
    <col min="14600" max="14600" width="6.5" customWidth="1"/>
    <col min="14601" max="14601" width="7.09765625" customWidth="1"/>
    <col min="14602" max="14602" width="7.5" customWidth="1"/>
    <col min="14603" max="14603" width="0" hidden="1" customWidth="1"/>
    <col min="14604" max="14604" width="5.8984375" customWidth="1"/>
    <col min="14605" max="14605" width="24.09765625" customWidth="1"/>
    <col min="14835" max="14835" width="3.3984375" customWidth="1"/>
    <col min="14836" max="14836" width="7.59765625" customWidth="1"/>
    <col min="14837" max="14837" width="14" customWidth="1"/>
    <col min="14838" max="14838" width="8.19921875" customWidth="1"/>
    <col min="14839" max="14839" width="8.8984375" customWidth="1"/>
    <col min="14840" max="14841" width="6.5" customWidth="1"/>
    <col min="14842" max="14842" width="5.3984375" customWidth="1"/>
    <col min="14843" max="14843" width="7.5" customWidth="1"/>
    <col min="14844" max="14844" width="12.69921875" customWidth="1"/>
    <col min="14845" max="14845" width="8.59765625" customWidth="1"/>
    <col min="14846" max="14846" width="4.8984375" customWidth="1"/>
    <col min="14847" max="14847" width="0" hidden="1" customWidth="1"/>
    <col min="14848" max="14848" width="4.19921875" customWidth="1"/>
    <col min="14849" max="14849" width="0" hidden="1" customWidth="1"/>
    <col min="14850" max="14850" width="9.3984375" customWidth="1"/>
    <col min="14851" max="14851" width="8.59765625" customWidth="1"/>
    <col min="14852" max="14852" width="0" hidden="1" customWidth="1"/>
    <col min="14853" max="14853" width="9.59765625" customWidth="1"/>
    <col min="14854" max="14854" width="6.3984375" customWidth="1"/>
    <col min="14855" max="14855" width="6.59765625" customWidth="1"/>
    <col min="14856" max="14856" width="6.5" customWidth="1"/>
    <col min="14857" max="14857" width="7.09765625" customWidth="1"/>
    <col min="14858" max="14858" width="7.5" customWidth="1"/>
    <col min="14859" max="14859" width="0" hidden="1" customWidth="1"/>
    <col min="14860" max="14860" width="5.8984375" customWidth="1"/>
    <col min="14861" max="14861" width="24.09765625" customWidth="1"/>
    <col min="15091" max="15091" width="3.3984375" customWidth="1"/>
    <col min="15092" max="15092" width="7.59765625" customWidth="1"/>
    <col min="15093" max="15093" width="14" customWidth="1"/>
    <col min="15094" max="15094" width="8.19921875" customWidth="1"/>
    <col min="15095" max="15095" width="8.8984375" customWidth="1"/>
    <col min="15096" max="15097" width="6.5" customWidth="1"/>
    <col min="15098" max="15098" width="5.3984375" customWidth="1"/>
    <col min="15099" max="15099" width="7.5" customWidth="1"/>
    <col min="15100" max="15100" width="12.69921875" customWidth="1"/>
    <col min="15101" max="15101" width="8.59765625" customWidth="1"/>
    <col min="15102" max="15102" width="4.8984375" customWidth="1"/>
    <col min="15103" max="15103" width="0" hidden="1" customWidth="1"/>
    <col min="15104" max="15104" width="4.19921875" customWidth="1"/>
    <col min="15105" max="15105" width="0" hidden="1" customWidth="1"/>
    <col min="15106" max="15106" width="9.3984375" customWidth="1"/>
    <col min="15107" max="15107" width="8.59765625" customWidth="1"/>
    <col min="15108" max="15108" width="0" hidden="1" customWidth="1"/>
    <col min="15109" max="15109" width="9.59765625" customWidth="1"/>
    <col min="15110" max="15110" width="6.3984375" customWidth="1"/>
    <col min="15111" max="15111" width="6.59765625" customWidth="1"/>
    <col min="15112" max="15112" width="6.5" customWidth="1"/>
    <col min="15113" max="15113" width="7.09765625" customWidth="1"/>
    <col min="15114" max="15114" width="7.5" customWidth="1"/>
    <col min="15115" max="15115" width="0" hidden="1" customWidth="1"/>
    <col min="15116" max="15116" width="5.8984375" customWidth="1"/>
    <col min="15117" max="15117" width="24.09765625" customWidth="1"/>
    <col min="15347" max="15347" width="3.3984375" customWidth="1"/>
    <col min="15348" max="15348" width="7.59765625" customWidth="1"/>
    <col min="15349" max="15349" width="14" customWidth="1"/>
    <col min="15350" max="15350" width="8.19921875" customWidth="1"/>
    <col min="15351" max="15351" width="8.8984375" customWidth="1"/>
    <col min="15352" max="15353" width="6.5" customWidth="1"/>
    <col min="15354" max="15354" width="5.3984375" customWidth="1"/>
    <col min="15355" max="15355" width="7.5" customWidth="1"/>
    <col min="15356" max="15356" width="12.69921875" customWidth="1"/>
    <col min="15357" max="15357" width="8.59765625" customWidth="1"/>
    <col min="15358" max="15358" width="4.8984375" customWidth="1"/>
    <col min="15359" max="15359" width="0" hidden="1" customWidth="1"/>
    <col min="15360" max="15360" width="4.19921875" customWidth="1"/>
    <col min="15361" max="15361" width="0" hidden="1" customWidth="1"/>
    <col min="15362" max="15362" width="9.3984375" customWidth="1"/>
    <col min="15363" max="15363" width="8.59765625" customWidth="1"/>
    <col min="15364" max="15364" width="0" hidden="1" customWidth="1"/>
    <col min="15365" max="15365" width="9.59765625" customWidth="1"/>
    <col min="15366" max="15366" width="6.3984375" customWidth="1"/>
    <col min="15367" max="15367" width="6.59765625" customWidth="1"/>
    <col min="15368" max="15368" width="6.5" customWidth="1"/>
    <col min="15369" max="15369" width="7.09765625" customWidth="1"/>
    <col min="15370" max="15370" width="7.5" customWidth="1"/>
    <col min="15371" max="15371" width="0" hidden="1" customWidth="1"/>
    <col min="15372" max="15372" width="5.8984375" customWidth="1"/>
    <col min="15373" max="15373" width="24.09765625" customWidth="1"/>
    <col min="15603" max="15603" width="3.3984375" customWidth="1"/>
    <col min="15604" max="15604" width="7.59765625" customWidth="1"/>
    <col min="15605" max="15605" width="14" customWidth="1"/>
    <col min="15606" max="15606" width="8.19921875" customWidth="1"/>
    <col min="15607" max="15607" width="8.8984375" customWidth="1"/>
    <col min="15608" max="15609" width="6.5" customWidth="1"/>
    <col min="15610" max="15610" width="5.3984375" customWidth="1"/>
    <col min="15611" max="15611" width="7.5" customWidth="1"/>
    <col min="15612" max="15612" width="12.69921875" customWidth="1"/>
    <col min="15613" max="15613" width="8.59765625" customWidth="1"/>
    <col min="15614" max="15614" width="4.8984375" customWidth="1"/>
    <col min="15615" max="15615" width="0" hidden="1" customWidth="1"/>
    <col min="15616" max="15616" width="4.19921875" customWidth="1"/>
    <col min="15617" max="15617" width="0" hidden="1" customWidth="1"/>
    <col min="15618" max="15618" width="9.3984375" customWidth="1"/>
    <col min="15619" max="15619" width="8.59765625" customWidth="1"/>
    <col min="15620" max="15620" width="0" hidden="1" customWidth="1"/>
    <col min="15621" max="15621" width="9.59765625" customWidth="1"/>
    <col min="15622" max="15622" width="6.3984375" customWidth="1"/>
    <col min="15623" max="15623" width="6.59765625" customWidth="1"/>
    <col min="15624" max="15624" width="6.5" customWidth="1"/>
    <col min="15625" max="15625" width="7.09765625" customWidth="1"/>
    <col min="15626" max="15626" width="7.5" customWidth="1"/>
    <col min="15627" max="15627" width="0" hidden="1" customWidth="1"/>
    <col min="15628" max="15628" width="5.8984375" customWidth="1"/>
    <col min="15629" max="15629" width="24.09765625" customWidth="1"/>
    <col min="15859" max="15859" width="3.3984375" customWidth="1"/>
    <col min="15860" max="15860" width="7.59765625" customWidth="1"/>
    <col min="15861" max="15861" width="14" customWidth="1"/>
    <col min="15862" max="15862" width="8.19921875" customWidth="1"/>
    <col min="15863" max="15863" width="8.8984375" customWidth="1"/>
    <col min="15864" max="15865" width="6.5" customWidth="1"/>
    <col min="15866" max="15866" width="5.3984375" customWidth="1"/>
    <col min="15867" max="15867" width="7.5" customWidth="1"/>
    <col min="15868" max="15868" width="12.69921875" customWidth="1"/>
    <col min="15869" max="15869" width="8.59765625" customWidth="1"/>
    <col min="15870" max="15870" width="4.8984375" customWidth="1"/>
    <col min="15871" max="15871" width="0" hidden="1" customWidth="1"/>
    <col min="15872" max="15872" width="4.19921875" customWidth="1"/>
    <col min="15873" max="15873" width="0" hidden="1" customWidth="1"/>
    <col min="15874" max="15874" width="9.3984375" customWidth="1"/>
    <col min="15875" max="15875" width="8.59765625" customWidth="1"/>
    <col min="15876" max="15876" width="0" hidden="1" customWidth="1"/>
    <col min="15877" max="15877" width="9.59765625" customWidth="1"/>
    <col min="15878" max="15878" width="6.3984375" customWidth="1"/>
    <col min="15879" max="15879" width="6.59765625" customWidth="1"/>
    <col min="15880" max="15880" width="6.5" customWidth="1"/>
    <col min="15881" max="15881" width="7.09765625" customWidth="1"/>
    <col min="15882" max="15882" width="7.5" customWidth="1"/>
    <col min="15883" max="15883" width="0" hidden="1" customWidth="1"/>
    <col min="15884" max="15884" width="5.8984375" customWidth="1"/>
    <col min="15885" max="15885" width="24.09765625" customWidth="1"/>
    <col min="16115" max="16115" width="3.3984375" customWidth="1"/>
    <col min="16116" max="16116" width="7.59765625" customWidth="1"/>
    <col min="16117" max="16117" width="14" customWidth="1"/>
    <col min="16118" max="16118" width="8.19921875" customWidth="1"/>
    <col min="16119" max="16119" width="8.8984375" customWidth="1"/>
    <col min="16120" max="16121" width="6.5" customWidth="1"/>
    <col min="16122" max="16122" width="5.3984375" customWidth="1"/>
    <col min="16123" max="16123" width="7.5" customWidth="1"/>
    <col min="16124" max="16124" width="12.69921875" customWidth="1"/>
    <col min="16125" max="16125" width="8.59765625" customWidth="1"/>
    <col min="16126" max="16126" width="4.8984375" customWidth="1"/>
    <col min="16127" max="16127" width="0" hidden="1" customWidth="1"/>
    <col min="16128" max="16128" width="4.19921875" customWidth="1"/>
    <col min="16129" max="16129" width="0" hidden="1" customWidth="1"/>
    <col min="16130" max="16130" width="9.3984375" customWidth="1"/>
    <col min="16131" max="16131" width="8.59765625" customWidth="1"/>
    <col min="16132" max="16132" width="0" hidden="1" customWidth="1"/>
    <col min="16133" max="16133" width="9.59765625" customWidth="1"/>
    <col min="16134" max="16134" width="6.3984375" customWidth="1"/>
    <col min="16135" max="16135" width="6.59765625" customWidth="1"/>
    <col min="16136" max="16136" width="6.5" customWidth="1"/>
    <col min="16137" max="16137" width="7.09765625" customWidth="1"/>
    <col min="16138" max="16138" width="7.5" customWidth="1"/>
    <col min="16139" max="16139" width="0" hidden="1" customWidth="1"/>
    <col min="16140" max="16140" width="5.8984375" customWidth="1"/>
    <col min="16141" max="16141" width="24.09765625" customWidth="1"/>
  </cols>
  <sheetData>
    <row r="1" spans="1:16" s="1" customFormat="1" ht="24.9" hidden="1" customHeight="1" outlineLevel="1">
      <c r="A1" s="136" t="s">
        <v>237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6" s="1" customFormat="1" ht="20.100000000000001" hidden="1" customHeight="1" outlineLevel="1" thickBot="1">
      <c r="A2" s="14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</row>
    <row r="3" spans="1:16" s="1" customFormat="1" ht="20.100000000000001" hidden="1" customHeight="1" outlineLevel="1" thickBot="1">
      <c r="A3" s="14" t="s">
        <v>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</row>
    <row r="4" spans="1:16" ht="20.100000000000001" customHeight="1" collapsed="1" thickBot="1">
      <c r="A4" s="3" t="s">
        <v>0</v>
      </c>
      <c r="B4" s="3" t="s">
        <v>220</v>
      </c>
      <c r="C4" s="3" t="s">
        <v>220</v>
      </c>
      <c r="D4" s="4"/>
      <c r="E4" s="4"/>
      <c r="F4" s="4"/>
      <c r="G4" s="4"/>
      <c r="H4" s="4"/>
      <c r="I4" s="4"/>
      <c r="J4" s="4"/>
      <c r="K4" s="4"/>
    </row>
    <row r="5" spans="1:16" ht="15" customHeight="1">
      <c r="A5" s="137" t="s">
        <v>1</v>
      </c>
      <c r="B5" s="129" t="s">
        <v>13</v>
      </c>
      <c r="C5" s="129" t="s">
        <v>2</v>
      </c>
      <c r="D5" s="135" t="s">
        <v>16</v>
      </c>
      <c r="E5" s="135"/>
      <c r="F5" s="135"/>
      <c r="G5" s="135"/>
      <c r="H5" s="135"/>
      <c r="I5" s="35"/>
      <c r="J5" s="129" t="s">
        <v>19</v>
      </c>
      <c r="K5" s="135" t="s">
        <v>6</v>
      </c>
      <c r="L5" s="129" t="s">
        <v>441</v>
      </c>
      <c r="M5" s="129" t="s">
        <v>442</v>
      </c>
      <c r="N5" s="133" t="s">
        <v>7</v>
      </c>
      <c r="O5" s="119"/>
      <c r="P5" s="119"/>
    </row>
    <row r="6" spans="1:16" ht="15" customHeight="1">
      <c r="A6" s="138"/>
      <c r="B6" s="130"/>
      <c r="C6" s="130"/>
      <c r="D6" s="132" t="s">
        <v>14</v>
      </c>
      <c r="E6" s="132" t="s">
        <v>15</v>
      </c>
      <c r="F6" s="132" t="s">
        <v>9</v>
      </c>
      <c r="G6" s="132" t="s">
        <v>3</v>
      </c>
      <c r="H6" s="132" t="s">
        <v>4</v>
      </c>
      <c r="I6" s="39" t="s">
        <v>443</v>
      </c>
      <c r="J6" s="130"/>
      <c r="K6" s="132"/>
      <c r="L6" s="130"/>
      <c r="M6" s="130"/>
      <c r="N6" s="143"/>
      <c r="O6" s="119"/>
      <c r="P6" s="119"/>
    </row>
    <row r="7" spans="1:16" ht="21" customHeight="1">
      <c r="A7" s="139"/>
      <c r="B7" s="131"/>
      <c r="C7" s="131"/>
      <c r="D7" s="132"/>
      <c r="E7" s="132"/>
      <c r="F7" s="132"/>
      <c r="G7" s="132"/>
      <c r="H7" s="132"/>
      <c r="I7" s="5"/>
      <c r="J7" s="131"/>
      <c r="K7" s="13" t="s">
        <v>17</v>
      </c>
      <c r="L7" s="131"/>
      <c r="M7" s="131"/>
      <c r="N7" s="134"/>
      <c r="O7" s="163" t="s">
        <v>447</v>
      </c>
      <c r="P7" s="163" t="s">
        <v>448</v>
      </c>
    </row>
    <row r="8" spans="1:16" ht="19.2" outlineLevel="1">
      <c r="A8" s="19">
        <v>1</v>
      </c>
      <c r="B8" s="6" t="s">
        <v>22</v>
      </c>
      <c r="C8" s="24" t="s">
        <v>10</v>
      </c>
      <c r="D8" s="6" t="s">
        <v>23</v>
      </c>
      <c r="E8" s="6"/>
      <c r="F8" s="6"/>
      <c r="G8" s="7">
        <v>97220</v>
      </c>
      <c r="H8" s="6" t="s">
        <v>25</v>
      </c>
      <c r="I8" s="38" t="s">
        <v>256</v>
      </c>
      <c r="J8" s="17" t="s">
        <v>74</v>
      </c>
      <c r="K8" s="6">
        <v>2</v>
      </c>
      <c r="L8" s="43">
        <v>1300</v>
      </c>
      <c r="M8" s="8">
        <v>0</v>
      </c>
      <c r="N8" s="144" t="s">
        <v>11</v>
      </c>
      <c r="O8" s="119"/>
      <c r="P8" s="119"/>
    </row>
    <row r="9" spans="1:16" ht="19.2" outlineLevel="1">
      <c r="A9" s="19">
        <f t="shared" ref="A9:A51" si="0">A8+1</f>
        <v>2</v>
      </c>
      <c r="B9" s="6" t="s">
        <v>22</v>
      </c>
      <c r="C9" s="24" t="s">
        <v>10</v>
      </c>
      <c r="D9" s="6" t="s">
        <v>23</v>
      </c>
      <c r="E9" s="6"/>
      <c r="F9" s="6"/>
      <c r="G9" s="7">
        <v>97220</v>
      </c>
      <c r="H9" s="6" t="s">
        <v>25</v>
      </c>
      <c r="I9" s="38" t="s">
        <v>257</v>
      </c>
      <c r="J9" s="17" t="s">
        <v>74</v>
      </c>
      <c r="K9" s="6">
        <v>2</v>
      </c>
      <c r="L9" s="45">
        <v>800</v>
      </c>
      <c r="M9" s="8">
        <v>395</v>
      </c>
      <c r="N9" s="144" t="s">
        <v>11</v>
      </c>
      <c r="O9" s="119"/>
      <c r="P9" s="119"/>
    </row>
    <row r="10" spans="1:16" ht="19.2" outlineLevel="1">
      <c r="A10" s="19">
        <f t="shared" si="0"/>
        <v>3</v>
      </c>
      <c r="B10" s="6" t="s">
        <v>22</v>
      </c>
      <c r="C10" s="24" t="s">
        <v>10</v>
      </c>
      <c r="D10" s="6" t="s">
        <v>24</v>
      </c>
      <c r="E10" s="6"/>
      <c r="F10" s="6">
        <v>49</v>
      </c>
      <c r="G10" s="7">
        <v>97220</v>
      </c>
      <c r="H10" s="6" t="s">
        <v>25</v>
      </c>
      <c r="I10" s="38" t="s">
        <v>258</v>
      </c>
      <c r="J10" s="18" t="s">
        <v>74</v>
      </c>
      <c r="K10" s="6">
        <v>2</v>
      </c>
      <c r="L10" s="43">
        <v>2000</v>
      </c>
      <c r="M10" s="8">
        <v>934</v>
      </c>
      <c r="N10" s="144" t="s">
        <v>11</v>
      </c>
      <c r="O10" s="119"/>
      <c r="P10" s="119"/>
    </row>
    <row r="11" spans="1:16" ht="19.2" outlineLevel="1">
      <c r="A11" s="19">
        <f t="shared" si="0"/>
        <v>4</v>
      </c>
      <c r="B11" s="6" t="s">
        <v>22</v>
      </c>
      <c r="C11" s="24" t="s">
        <v>10</v>
      </c>
      <c r="D11" s="6" t="s">
        <v>25</v>
      </c>
      <c r="E11" s="6" t="s">
        <v>26</v>
      </c>
      <c r="F11" s="6"/>
      <c r="G11" s="7">
        <v>97220</v>
      </c>
      <c r="H11" s="6" t="s">
        <v>25</v>
      </c>
      <c r="I11" s="38" t="s">
        <v>259</v>
      </c>
      <c r="J11" s="17" t="s">
        <v>78</v>
      </c>
      <c r="K11" s="6">
        <v>3</v>
      </c>
      <c r="L11" s="43">
        <v>1250</v>
      </c>
      <c r="M11" s="8">
        <v>663</v>
      </c>
      <c r="N11" s="144" t="s">
        <v>11</v>
      </c>
      <c r="O11" s="157">
        <v>500</v>
      </c>
      <c r="P11" s="119">
        <v>750</v>
      </c>
    </row>
    <row r="12" spans="1:16" ht="19.2" outlineLevel="1">
      <c r="A12" s="19">
        <f t="shared" si="0"/>
        <v>5</v>
      </c>
      <c r="B12" s="6" t="s">
        <v>22</v>
      </c>
      <c r="C12" s="24" t="s">
        <v>10</v>
      </c>
      <c r="D12" s="6" t="s">
        <v>25</v>
      </c>
      <c r="E12" s="6" t="s">
        <v>27</v>
      </c>
      <c r="F12" s="6">
        <v>20</v>
      </c>
      <c r="G12" s="7">
        <v>97220</v>
      </c>
      <c r="H12" s="6" t="s">
        <v>25</v>
      </c>
      <c r="I12" s="38" t="s">
        <v>260</v>
      </c>
      <c r="J12" s="17" t="s">
        <v>74</v>
      </c>
      <c r="K12" s="106">
        <v>1</v>
      </c>
      <c r="L12" s="43">
        <v>1200</v>
      </c>
      <c r="M12" s="8">
        <v>538</v>
      </c>
      <c r="N12" s="144" t="s">
        <v>11</v>
      </c>
      <c r="O12" s="119"/>
      <c r="P12" s="119"/>
    </row>
    <row r="13" spans="1:16" ht="19.2" outlineLevel="1">
      <c r="A13" s="19">
        <f t="shared" si="0"/>
        <v>6</v>
      </c>
      <c r="B13" s="6" t="s">
        <v>22</v>
      </c>
      <c r="C13" s="24" t="s">
        <v>10</v>
      </c>
      <c r="D13" s="6" t="s">
        <v>25</v>
      </c>
      <c r="E13" s="6" t="s">
        <v>28</v>
      </c>
      <c r="F13" s="6">
        <v>15</v>
      </c>
      <c r="G13" s="7">
        <v>97220</v>
      </c>
      <c r="H13" s="6" t="s">
        <v>25</v>
      </c>
      <c r="I13" s="38" t="s">
        <v>261</v>
      </c>
      <c r="J13" s="17" t="s">
        <v>74</v>
      </c>
      <c r="K13" s="6">
        <v>2</v>
      </c>
      <c r="L13" s="44">
        <v>1800</v>
      </c>
      <c r="M13" s="8">
        <v>1534</v>
      </c>
      <c r="N13" s="144" t="s">
        <v>11</v>
      </c>
      <c r="O13" s="119"/>
      <c r="P13" s="119"/>
    </row>
    <row r="14" spans="1:16" ht="19.2" outlineLevel="1">
      <c r="A14" s="19">
        <f t="shared" si="0"/>
        <v>7</v>
      </c>
      <c r="B14" s="6" t="s">
        <v>22</v>
      </c>
      <c r="C14" s="24" t="s">
        <v>10</v>
      </c>
      <c r="D14" s="6" t="s">
        <v>29</v>
      </c>
      <c r="E14" s="6"/>
      <c r="F14" s="6">
        <v>44</v>
      </c>
      <c r="G14" s="7">
        <v>97220</v>
      </c>
      <c r="H14" s="6" t="s">
        <v>25</v>
      </c>
      <c r="I14" s="38" t="s">
        <v>262</v>
      </c>
      <c r="J14" s="17" t="s">
        <v>74</v>
      </c>
      <c r="K14" s="6">
        <v>1</v>
      </c>
      <c r="L14" s="43">
        <v>900</v>
      </c>
      <c r="M14" s="8">
        <v>447</v>
      </c>
      <c r="N14" s="144" t="s">
        <v>11</v>
      </c>
      <c r="O14" s="119"/>
      <c r="P14" s="119"/>
    </row>
    <row r="15" spans="1:16" ht="19.2" outlineLevel="1">
      <c r="A15" s="19">
        <f t="shared" si="0"/>
        <v>8</v>
      </c>
      <c r="B15" s="6" t="s">
        <v>22</v>
      </c>
      <c r="C15" s="24" t="s">
        <v>10</v>
      </c>
      <c r="D15" s="6" t="s">
        <v>30</v>
      </c>
      <c r="E15" s="6"/>
      <c r="F15" s="6"/>
      <c r="G15" s="7">
        <v>97220</v>
      </c>
      <c r="H15" s="6" t="s">
        <v>25</v>
      </c>
      <c r="I15" s="38" t="s">
        <v>263</v>
      </c>
      <c r="J15" s="17" t="s">
        <v>74</v>
      </c>
      <c r="K15" s="106">
        <v>2</v>
      </c>
      <c r="L15" s="43">
        <v>2250</v>
      </c>
      <c r="M15" s="8">
        <v>918</v>
      </c>
      <c r="N15" s="144" t="s">
        <v>11</v>
      </c>
      <c r="O15" s="119"/>
      <c r="P15" s="119"/>
    </row>
    <row r="16" spans="1:16" ht="19.2" outlineLevel="1">
      <c r="A16" s="19">
        <f t="shared" si="0"/>
        <v>9</v>
      </c>
      <c r="B16" s="6" t="s">
        <v>22</v>
      </c>
      <c r="C16" s="24" t="s">
        <v>10</v>
      </c>
      <c r="D16" s="6" t="s">
        <v>31</v>
      </c>
      <c r="E16" s="6"/>
      <c r="F16" s="6">
        <v>1</v>
      </c>
      <c r="G16" s="7">
        <v>97220</v>
      </c>
      <c r="H16" s="6" t="s">
        <v>25</v>
      </c>
      <c r="I16" s="38" t="s">
        <v>264</v>
      </c>
      <c r="J16" s="17" t="s">
        <v>74</v>
      </c>
      <c r="K16" s="6">
        <v>2</v>
      </c>
      <c r="L16" s="43">
        <v>1200</v>
      </c>
      <c r="M16" s="8">
        <v>509</v>
      </c>
      <c r="N16" s="144" t="s">
        <v>11</v>
      </c>
      <c r="O16" s="119"/>
      <c r="P16" s="119"/>
    </row>
    <row r="17" spans="1:16" ht="19.2" outlineLevel="1">
      <c r="A17" s="19">
        <f t="shared" si="0"/>
        <v>10</v>
      </c>
      <c r="B17" s="6" t="s">
        <v>22</v>
      </c>
      <c r="C17" s="24" t="s">
        <v>10</v>
      </c>
      <c r="D17" s="6" t="s">
        <v>32</v>
      </c>
      <c r="E17" s="6"/>
      <c r="F17" s="6" t="s">
        <v>33</v>
      </c>
      <c r="G17" s="7">
        <v>97220</v>
      </c>
      <c r="H17" s="6" t="s">
        <v>25</v>
      </c>
      <c r="I17" s="38" t="s">
        <v>265</v>
      </c>
      <c r="J17" s="17" t="s">
        <v>74</v>
      </c>
      <c r="K17" s="6">
        <v>1</v>
      </c>
      <c r="L17" s="43">
        <v>1000</v>
      </c>
      <c r="M17" s="8">
        <v>425</v>
      </c>
      <c r="N17" s="144" t="s">
        <v>11</v>
      </c>
      <c r="O17" s="119"/>
      <c r="P17" s="119"/>
    </row>
    <row r="18" spans="1:16" ht="19.2" outlineLevel="1">
      <c r="A18" s="19">
        <f t="shared" si="0"/>
        <v>11</v>
      </c>
      <c r="B18" s="6" t="s">
        <v>22</v>
      </c>
      <c r="C18" s="24" t="s">
        <v>10</v>
      </c>
      <c r="D18" s="6" t="s">
        <v>34</v>
      </c>
      <c r="E18" s="6" t="s">
        <v>35</v>
      </c>
      <c r="F18" s="6" t="s">
        <v>36</v>
      </c>
      <c r="G18" s="7">
        <v>97220</v>
      </c>
      <c r="H18" s="6" t="s">
        <v>25</v>
      </c>
      <c r="I18" s="38" t="s">
        <v>266</v>
      </c>
      <c r="J18" s="17" t="s">
        <v>74</v>
      </c>
      <c r="K18" s="6">
        <v>1</v>
      </c>
      <c r="L18" s="45">
        <v>800</v>
      </c>
      <c r="M18" s="8">
        <v>309</v>
      </c>
      <c r="N18" s="144" t="s">
        <v>11</v>
      </c>
      <c r="O18" s="119"/>
      <c r="P18" s="119"/>
    </row>
    <row r="19" spans="1:16" ht="19.2" outlineLevel="1">
      <c r="A19" s="19">
        <f t="shared" si="0"/>
        <v>12</v>
      </c>
      <c r="B19" s="6" t="s">
        <v>22</v>
      </c>
      <c r="C19" s="24" t="s">
        <v>10</v>
      </c>
      <c r="D19" s="6" t="s">
        <v>37</v>
      </c>
      <c r="E19" s="6"/>
      <c r="F19" s="6"/>
      <c r="G19" s="7">
        <v>97220</v>
      </c>
      <c r="H19" s="6" t="s">
        <v>25</v>
      </c>
      <c r="I19" s="38" t="s">
        <v>267</v>
      </c>
      <c r="J19" s="17" t="s">
        <v>74</v>
      </c>
      <c r="K19" s="6">
        <v>2</v>
      </c>
      <c r="L19" s="43">
        <v>1400</v>
      </c>
      <c r="M19" s="8">
        <v>803</v>
      </c>
      <c r="N19" s="144" t="s">
        <v>11</v>
      </c>
      <c r="O19" s="119"/>
      <c r="P19" s="119"/>
    </row>
    <row r="20" spans="1:16" ht="19.2" outlineLevel="1">
      <c r="A20" s="19">
        <f t="shared" si="0"/>
        <v>13</v>
      </c>
      <c r="B20" s="6" t="s">
        <v>22</v>
      </c>
      <c r="C20" s="24" t="s">
        <v>10</v>
      </c>
      <c r="D20" s="6" t="s">
        <v>37</v>
      </c>
      <c r="E20" s="6"/>
      <c r="F20" s="6"/>
      <c r="G20" s="7">
        <v>97220</v>
      </c>
      <c r="H20" s="6" t="s">
        <v>25</v>
      </c>
      <c r="I20" s="38" t="s">
        <v>268</v>
      </c>
      <c r="J20" s="17" t="s">
        <v>74</v>
      </c>
      <c r="K20" s="106">
        <v>2</v>
      </c>
      <c r="L20" s="43">
        <v>1900</v>
      </c>
      <c r="M20" s="8">
        <v>672</v>
      </c>
      <c r="N20" s="144" t="s">
        <v>11</v>
      </c>
      <c r="O20" s="119"/>
      <c r="P20" s="119"/>
    </row>
    <row r="21" spans="1:16" ht="19.2" outlineLevel="1">
      <c r="A21" s="19">
        <f t="shared" si="0"/>
        <v>14</v>
      </c>
      <c r="B21" s="6" t="s">
        <v>22</v>
      </c>
      <c r="C21" s="24" t="s">
        <v>10</v>
      </c>
      <c r="D21" s="6" t="s">
        <v>25</v>
      </c>
      <c r="E21" s="6" t="s">
        <v>38</v>
      </c>
      <c r="F21" s="6"/>
      <c r="G21" s="7">
        <v>97220</v>
      </c>
      <c r="H21" s="6" t="s">
        <v>25</v>
      </c>
      <c r="I21" s="38" t="s">
        <v>269</v>
      </c>
      <c r="J21" s="17" t="s">
        <v>78</v>
      </c>
      <c r="K21" s="6">
        <v>4</v>
      </c>
      <c r="L21" s="43">
        <v>1100</v>
      </c>
      <c r="M21" s="8">
        <v>677</v>
      </c>
      <c r="N21" s="144" t="s">
        <v>11</v>
      </c>
      <c r="O21" s="157">
        <v>200</v>
      </c>
      <c r="P21" s="119">
        <v>900</v>
      </c>
    </row>
    <row r="22" spans="1:16" ht="19.2" outlineLevel="1">
      <c r="A22" s="19">
        <f t="shared" si="0"/>
        <v>15</v>
      </c>
      <c r="B22" s="6" t="s">
        <v>22</v>
      </c>
      <c r="C22" s="24" t="s">
        <v>10</v>
      </c>
      <c r="D22" s="6" t="s">
        <v>32</v>
      </c>
      <c r="E22" s="6"/>
      <c r="F22" s="6" t="s">
        <v>39</v>
      </c>
      <c r="G22" s="7">
        <v>97220</v>
      </c>
      <c r="H22" s="6" t="s">
        <v>25</v>
      </c>
      <c r="I22" s="38" t="s">
        <v>270</v>
      </c>
      <c r="J22" s="17" t="s">
        <v>74</v>
      </c>
      <c r="K22" s="6">
        <v>1</v>
      </c>
      <c r="L22" s="43">
        <v>1000</v>
      </c>
      <c r="M22" s="8">
        <v>495</v>
      </c>
      <c r="N22" s="144" t="s">
        <v>11</v>
      </c>
      <c r="O22" s="119"/>
      <c r="P22" s="119"/>
    </row>
    <row r="23" spans="1:16" ht="19.2" outlineLevel="1">
      <c r="A23" s="19">
        <f t="shared" si="0"/>
        <v>16</v>
      </c>
      <c r="B23" s="6" t="s">
        <v>22</v>
      </c>
      <c r="C23" s="24" t="s">
        <v>10</v>
      </c>
      <c r="D23" s="6" t="s">
        <v>34</v>
      </c>
      <c r="E23" s="6" t="s">
        <v>40</v>
      </c>
      <c r="F23" s="6"/>
      <c r="G23" s="7">
        <v>97220</v>
      </c>
      <c r="H23" s="6" t="s">
        <v>25</v>
      </c>
      <c r="I23" s="38" t="s">
        <v>271</v>
      </c>
      <c r="J23" s="17" t="s">
        <v>74</v>
      </c>
      <c r="K23" s="6">
        <v>7</v>
      </c>
      <c r="L23" s="43">
        <v>7000</v>
      </c>
      <c r="M23" s="8">
        <v>7419</v>
      </c>
      <c r="N23" s="144" t="s">
        <v>11</v>
      </c>
      <c r="O23" s="119"/>
      <c r="P23" s="119"/>
    </row>
    <row r="24" spans="1:16" ht="19.2" outlineLevel="1">
      <c r="A24" s="19">
        <f t="shared" si="0"/>
        <v>17</v>
      </c>
      <c r="B24" s="6" t="s">
        <v>22</v>
      </c>
      <c r="C24" s="24" t="s">
        <v>10</v>
      </c>
      <c r="D24" s="6" t="s">
        <v>41</v>
      </c>
      <c r="E24" s="6"/>
      <c r="F24" s="6">
        <v>11</v>
      </c>
      <c r="G24" s="7">
        <v>97220</v>
      </c>
      <c r="H24" s="6" t="s">
        <v>25</v>
      </c>
      <c r="I24" s="38" t="s">
        <v>272</v>
      </c>
      <c r="J24" s="17" t="s">
        <v>74</v>
      </c>
      <c r="K24" s="6">
        <v>2</v>
      </c>
      <c r="L24" s="43">
        <v>1800</v>
      </c>
      <c r="M24" s="8">
        <v>905</v>
      </c>
      <c r="N24" s="144" t="s">
        <v>11</v>
      </c>
      <c r="O24" s="119"/>
      <c r="P24" s="119"/>
    </row>
    <row r="25" spans="1:16" ht="19.2" outlineLevel="1">
      <c r="A25" s="19">
        <f t="shared" si="0"/>
        <v>18</v>
      </c>
      <c r="B25" s="6" t="s">
        <v>22</v>
      </c>
      <c r="C25" s="24" t="s">
        <v>10</v>
      </c>
      <c r="D25" s="6" t="s">
        <v>24</v>
      </c>
      <c r="E25" s="6"/>
      <c r="F25" s="6">
        <v>22</v>
      </c>
      <c r="G25" s="7">
        <v>97220</v>
      </c>
      <c r="H25" s="6" t="s">
        <v>25</v>
      </c>
      <c r="I25" s="38" t="s">
        <v>273</v>
      </c>
      <c r="J25" s="17" t="s">
        <v>74</v>
      </c>
      <c r="K25" s="6">
        <v>2</v>
      </c>
      <c r="L25" s="44">
        <v>1400</v>
      </c>
      <c r="M25" s="8">
        <v>611</v>
      </c>
      <c r="N25" s="144" t="s">
        <v>11</v>
      </c>
      <c r="O25" s="119"/>
      <c r="P25" s="119"/>
    </row>
    <row r="26" spans="1:16" ht="19.2" outlineLevel="1">
      <c r="A26" s="19">
        <f t="shared" si="0"/>
        <v>19</v>
      </c>
      <c r="B26" s="6" t="s">
        <v>22</v>
      </c>
      <c r="C26" s="24" t="s">
        <v>10</v>
      </c>
      <c r="D26" s="6" t="s">
        <v>24</v>
      </c>
      <c r="E26" s="6"/>
      <c r="F26" s="6">
        <v>98</v>
      </c>
      <c r="G26" s="7">
        <v>97220</v>
      </c>
      <c r="H26" s="6" t="s">
        <v>25</v>
      </c>
      <c r="I26" s="38" t="s">
        <v>274</v>
      </c>
      <c r="J26" s="17" t="s">
        <v>74</v>
      </c>
      <c r="K26" s="6">
        <v>2</v>
      </c>
      <c r="L26" s="44">
        <v>1200</v>
      </c>
      <c r="M26" s="8">
        <v>497</v>
      </c>
      <c r="N26" s="144" t="s">
        <v>11</v>
      </c>
      <c r="O26" s="119"/>
      <c r="P26" s="119"/>
    </row>
    <row r="27" spans="1:16" ht="19.2" outlineLevel="1">
      <c r="A27" s="19">
        <f t="shared" si="0"/>
        <v>20</v>
      </c>
      <c r="B27" s="6" t="s">
        <v>22</v>
      </c>
      <c r="C27" s="24" t="s">
        <v>10</v>
      </c>
      <c r="D27" s="6" t="s">
        <v>24</v>
      </c>
      <c r="E27" s="6"/>
      <c r="F27" s="6" t="s">
        <v>42</v>
      </c>
      <c r="G27" s="7">
        <v>97220</v>
      </c>
      <c r="H27" s="6" t="s">
        <v>25</v>
      </c>
      <c r="I27" s="38" t="s">
        <v>275</v>
      </c>
      <c r="J27" s="17" t="s">
        <v>74</v>
      </c>
      <c r="K27" s="106">
        <v>2</v>
      </c>
      <c r="L27" s="43">
        <v>1600</v>
      </c>
      <c r="M27" s="8">
        <v>884</v>
      </c>
      <c r="N27" s="144" t="s">
        <v>11</v>
      </c>
      <c r="O27" s="119"/>
      <c r="P27" s="119"/>
    </row>
    <row r="28" spans="1:16" ht="19.2" outlineLevel="1">
      <c r="A28" s="19">
        <f t="shared" si="0"/>
        <v>21</v>
      </c>
      <c r="B28" s="6" t="s">
        <v>22</v>
      </c>
      <c r="C28" s="24" t="s">
        <v>10</v>
      </c>
      <c r="D28" s="6" t="s">
        <v>43</v>
      </c>
      <c r="E28" s="6"/>
      <c r="F28" s="6">
        <v>10</v>
      </c>
      <c r="G28" s="7">
        <v>97220</v>
      </c>
      <c r="H28" s="6" t="s">
        <v>25</v>
      </c>
      <c r="I28" s="38" t="s">
        <v>276</v>
      </c>
      <c r="J28" s="17" t="s">
        <v>74</v>
      </c>
      <c r="K28" s="106">
        <v>1</v>
      </c>
      <c r="L28" s="43">
        <v>1100</v>
      </c>
      <c r="M28" s="8">
        <v>585</v>
      </c>
      <c r="N28" s="144" t="s">
        <v>11</v>
      </c>
      <c r="O28" s="119"/>
      <c r="P28" s="119"/>
    </row>
    <row r="29" spans="1:16" ht="19.2" outlineLevel="1">
      <c r="A29" s="19">
        <f t="shared" si="0"/>
        <v>22</v>
      </c>
      <c r="B29" s="6" t="s">
        <v>22</v>
      </c>
      <c r="C29" s="24" t="s">
        <v>10</v>
      </c>
      <c r="D29" s="6" t="s">
        <v>43</v>
      </c>
      <c r="E29" s="6"/>
      <c r="F29" s="6">
        <v>38</v>
      </c>
      <c r="G29" s="7">
        <v>97220</v>
      </c>
      <c r="H29" s="6" t="s">
        <v>25</v>
      </c>
      <c r="I29" s="38" t="s">
        <v>277</v>
      </c>
      <c r="J29" s="17" t="s">
        <v>74</v>
      </c>
      <c r="K29" s="106">
        <v>2</v>
      </c>
      <c r="L29" s="44">
        <v>2000</v>
      </c>
      <c r="M29" s="8">
        <v>1047</v>
      </c>
      <c r="N29" s="144" t="s">
        <v>11</v>
      </c>
      <c r="O29" s="119"/>
      <c r="P29" s="119"/>
    </row>
    <row r="30" spans="1:16" ht="19.2" outlineLevel="1">
      <c r="A30" s="19">
        <f t="shared" si="0"/>
        <v>23</v>
      </c>
      <c r="B30" s="6" t="s">
        <v>22</v>
      </c>
      <c r="C30" s="24" t="s">
        <v>10</v>
      </c>
      <c r="D30" s="6" t="s">
        <v>43</v>
      </c>
      <c r="E30" s="6"/>
      <c r="F30" s="6">
        <v>58</v>
      </c>
      <c r="G30" s="7">
        <v>97220</v>
      </c>
      <c r="H30" s="6" t="s">
        <v>25</v>
      </c>
      <c r="I30" s="38" t="s">
        <v>278</v>
      </c>
      <c r="J30" s="17" t="s">
        <v>74</v>
      </c>
      <c r="K30" s="106">
        <v>1</v>
      </c>
      <c r="L30" s="43">
        <v>500</v>
      </c>
      <c r="M30" s="8">
        <v>229</v>
      </c>
      <c r="N30" s="144" t="s">
        <v>11</v>
      </c>
      <c r="O30" s="119"/>
      <c r="P30" s="119"/>
    </row>
    <row r="31" spans="1:16" ht="19.2" outlineLevel="1">
      <c r="A31" s="19">
        <f t="shared" si="0"/>
        <v>24</v>
      </c>
      <c r="B31" s="6" t="s">
        <v>22</v>
      </c>
      <c r="C31" s="24" t="s">
        <v>10</v>
      </c>
      <c r="D31" s="6" t="s">
        <v>43</v>
      </c>
      <c r="E31" s="6"/>
      <c r="F31" s="6">
        <v>75</v>
      </c>
      <c r="G31" s="7">
        <v>97220</v>
      </c>
      <c r="H31" s="6" t="s">
        <v>25</v>
      </c>
      <c r="I31" s="38" t="s">
        <v>279</v>
      </c>
      <c r="J31" s="17" t="s">
        <v>74</v>
      </c>
      <c r="K31" s="106">
        <v>2</v>
      </c>
      <c r="L31" s="43">
        <v>1350</v>
      </c>
      <c r="M31" s="8">
        <v>1472</v>
      </c>
      <c r="N31" s="144" t="s">
        <v>11</v>
      </c>
      <c r="O31" s="119"/>
      <c r="P31" s="119"/>
    </row>
    <row r="32" spans="1:16" ht="19.2" outlineLevel="1">
      <c r="A32" s="19">
        <f t="shared" si="0"/>
        <v>25</v>
      </c>
      <c r="B32" s="6" t="s">
        <v>22</v>
      </c>
      <c r="C32" s="24" t="s">
        <v>10</v>
      </c>
      <c r="D32" s="6" t="s">
        <v>25</v>
      </c>
      <c r="E32" s="6" t="s">
        <v>44</v>
      </c>
      <c r="F32" s="6">
        <v>3</v>
      </c>
      <c r="G32" s="7">
        <v>97220</v>
      </c>
      <c r="H32" s="6" t="s">
        <v>25</v>
      </c>
      <c r="I32" s="38" t="s">
        <v>280</v>
      </c>
      <c r="J32" s="17" t="s">
        <v>74</v>
      </c>
      <c r="K32" s="106">
        <v>7</v>
      </c>
      <c r="L32" s="43">
        <v>2300</v>
      </c>
      <c r="M32" s="8">
        <v>1223</v>
      </c>
      <c r="N32" s="144" t="s">
        <v>11</v>
      </c>
      <c r="O32" s="119"/>
      <c r="P32" s="119"/>
    </row>
    <row r="33" spans="1:16" ht="19.2" outlineLevel="1">
      <c r="A33" s="19">
        <f t="shared" si="0"/>
        <v>26</v>
      </c>
      <c r="B33" s="6" t="s">
        <v>22</v>
      </c>
      <c r="C33" s="24" t="s">
        <v>10</v>
      </c>
      <c r="D33" s="6" t="s">
        <v>25</v>
      </c>
      <c r="E33" s="6" t="s">
        <v>45</v>
      </c>
      <c r="F33" s="6">
        <v>4</v>
      </c>
      <c r="G33" s="7">
        <v>97220</v>
      </c>
      <c r="H33" s="6" t="s">
        <v>25</v>
      </c>
      <c r="I33" s="38" t="s">
        <v>281</v>
      </c>
      <c r="J33" s="17" t="s">
        <v>74</v>
      </c>
      <c r="K33" s="106">
        <v>1</v>
      </c>
      <c r="L33" s="44">
        <v>900</v>
      </c>
      <c r="M33" s="8">
        <v>495</v>
      </c>
      <c r="N33" s="144" t="s">
        <v>11</v>
      </c>
      <c r="O33" s="119"/>
      <c r="P33" s="119"/>
    </row>
    <row r="34" spans="1:16" ht="19.2" outlineLevel="1">
      <c r="A34" s="19">
        <f t="shared" si="0"/>
        <v>27</v>
      </c>
      <c r="B34" s="6" t="s">
        <v>22</v>
      </c>
      <c r="C34" s="24" t="s">
        <v>10</v>
      </c>
      <c r="D34" s="6" t="s">
        <v>46</v>
      </c>
      <c r="E34" s="6" t="s">
        <v>47</v>
      </c>
      <c r="F34" s="6" t="s">
        <v>48</v>
      </c>
      <c r="G34" s="7">
        <v>97220</v>
      </c>
      <c r="H34" s="6" t="s">
        <v>25</v>
      </c>
      <c r="I34" s="38" t="s">
        <v>282</v>
      </c>
      <c r="J34" s="17" t="s">
        <v>74</v>
      </c>
      <c r="K34" s="106">
        <v>2</v>
      </c>
      <c r="L34" s="43">
        <v>2000</v>
      </c>
      <c r="M34" s="8">
        <v>1001</v>
      </c>
      <c r="N34" s="144" t="s">
        <v>11</v>
      </c>
      <c r="O34" s="119"/>
      <c r="P34" s="119"/>
    </row>
    <row r="35" spans="1:16" ht="19.2" outlineLevel="1">
      <c r="A35" s="19">
        <f t="shared" si="0"/>
        <v>28</v>
      </c>
      <c r="B35" s="6" t="s">
        <v>22</v>
      </c>
      <c r="C35" s="24" t="s">
        <v>10</v>
      </c>
      <c r="D35" s="6" t="s">
        <v>46</v>
      </c>
      <c r="E35" s="6" t="s">
        <v>49</v>
      </c>
      <c r="F35" s="6" t="s">
        <v>50</v>
      </c>
      <c r="G35" s="7">
        <v>97220</v>
      </c>
      <c r="H35" s="6" t="s">
        <v>25</v>
      </c>
      <c r="I35" s="38" t="s">
        <v>283</v>
      </c>
      <c r="J35" s="17" t="s">
        <v>74</v>
      </c>
      <c r="K35" s="106">
        <v>3</v>
      </c>
      <c r="L35" s="44">
        <v>3200</v>
      </c>
      <c r="M35" s="8">
        <v>1666</v>
      </c>
      <c r="N35" s="144" t="s">
        <v>11</v>
      </c>
      <c r="O35" s="119"/>
      <c r="P35" s="119"/>
    </row>
    <row r="36" spans="1:16" ht="19.2" outlineLevel="1">
      <c r="A36" s="19">
        <f t="shared" si="0"/>
        <v>29</v>
      </c>
      <c r="B36" s="6" t="s">
        <v>22</v>
      </c>
      <c r="C36" s="24" t="s">
        <v>10</v>
      </c>
      <c r="D36" s="6" t="s">
        <v>25</v>
      </c>
      <c r="E36" s="6" t="s">
        <v>47</v>
      </c>
      <c r="F36" s="6" t="s">
        <v>51</v>
      </c>
      <c r="G36" s="7">
        <v>97220</v>
      </c>
      <c r="H36" s="6" t="s">
        <v>25</v>
      </c>
      <c r="I36" s="38" t="s">
        <v>284</v>
      </c>
      <c r="J36" s="17" t="s">
        <v>74</v>
      </c>
      <c r="K36" s="106">
        <v>3</v>
      </c>
      <c r="L36" s="44">
        <v>5000</v>
      </c>
      <c r="M36" s="8">
        <v>2844</v>
      </c>
      <c r="N36" s="144" t="s">
        <v>11</v>
      </c>
      <c r="O36" s="119"/>
      <c r="P36" s="119"/>
    </row>
    <row r="37" spans="1:16" ht="19.2" outlineLevel="1">
      <c r="A37" s="19">
        <f t="shared" si="0"/>
        <v>30</v>
      </c>
      <c r="B37" s="6" t="s">
        <v>22</v>
      </c>
      <c r="C37" s="24" t="s">
        <v>10</v>
      </c>
      <c r="D37" s="6" t="s">
        <v>52</v>
      </c>
      <c r="E37" s="6"/>
      <c r="F37" s="6">
        <v>19</v>
      </c>
      <c r="G37" s="7">
        <v>97220</v>
      </c>
      <c r="H37" s="6" t="s">
        <v>25</v>
      </c>
      <c r="I37" s="38" t="s">
        <v>285</v>
      </c>
      <c r="J37" s="17" t="s">
        <v>74</v>
      </c>
      <c r="K37" s="106">
        <v>1</v>
      </c>
      <c r="L37" s="43">
        <v>800</v>
      </c>
      <c r="M37" s="8">
        <v>345</v>
      </c>
      <c r="N37" s="144" t="s">
        <v>11</v>
      </c>
      <c r="O37" s="119"/>
      <c r="P37" s="119"/>
    </row>
    <row r="38" spans="1:16" ht="19.2" outlineLevel="1">
      <c r="A38" s="19">
        <f t="shared" si="0"/>
        <v>31</v>
      </c>
      <c r="B38" s="6" t="s">
        <v>22</v>
      </c>
      <c r="C38" s="24" t="s">
        <v>10</v>
      </c>
      <c r="D38" s="6" t="s">
        <v>25</v>
      </c>
      <c r="E38" s="6" t="s">
        <v>53</v>
      </c>
      <c r="F38" s="6">
        <v>8</v>
      </c>
      <c r="G38" s="7">
        <v>97220</v>
      </c>
      <c r="H38" s="6" t="s">
        <v>25</v>
      </c>
      <c r="I38" s="38" t="s">
        <v>286</v>
      </c>
      <c r="J38" s="17" t="s">
        <v>74</v>
      </c>
      <c r="K38" s="106">
        <v>2</v>
      </c>
      <c r="L38" s="43">
        <v>1850</v>
      </c>
      <c r="M38" s="8">
        <v>939</v>
      </c>
      <c r="N38" s="144" t="s">
        <v>11</v>
      </c>
      <c r="O38" s="119"/>
      <c r="P38" s="119"/>
    </row>
    <row r="39" spans="1:16" ht="19.2" outlineLevel="1">
      <c r="A39" s="19">
        <f t="shared" si="0"/>
        <v>32</v>
      </c>
      <c r="B39" s="6" t="s">
        <v>22</v>
      </c>
      <c r="C39" s="24" t="s">
        <v>10</v>
      </c>
      <c r="D39" s="6" t="s">
        <v>54</v>
      </c>
      <c r="E39" s="6"/>
      <c r="F39" s="6" t="s">
        <v>55</v>
      </c>
      <c r="G39" s="7">
        <v>97220</v>
      </c>
      <c r="H39" s="6" t="s">
        <v>25</v>
      </c>
      <c r="I39" s="38" t="s">
        <v>287</v>
      </c>
      <c r="J39" s="17" t="s">
        <v>74</v>
      </c>
      <c r="K39" s="106">
        <v>1</v>
      </c>
      <c r="L39" s="43">
        <v>1300</v>
      </c>
      <c r="M39" s="8">
        <v>684</v>
      </c>
      <c r="N39" s="144" t="s">
        <v>11</v>
      </c>
      <c r="O39" s="119"/>
      <c r="P39" s="119"/>
    </row>
    <row r="40" spans="1:16" ht="19.2" outlineLevel="1">
      <c r="A40" s="19">
        <f t="shared" si="0"/>
        <v>33</v>
      </c>
      <c r="B40" s="6" t="s">
        <v>22</v>
      </c>
      <c r="C40" s="24" t="s">
        <v>10</v>
      </c>
      <c r="D40" s="6" t="s">
        <v>25</v>
      </c>
      <c r="E40" s="6" t="s">
        <v>56</v>
      </c>
      <c r="F40" s="6"/>
      <c r="G40" s="7">
        <v>97220</v>
      </c>
      <c r="H40" s="6" t="s">
        <v>25</v>
      </c>
      <c r="I40" s="38" t="s">
        <v>288</v>
      </c>
      <c r="J40" s="17" t="s">
        <v>74</v>
      </c>
      <c r="K40" s="106">
        <v>3</v>
      </c>
      <c r="L40" s="44">
        <v>3000</v>
      </c>
      <c r="M40" s="8">
        <v>1515</v>
      </c>
      <c r="N40" s="144" t="s">
        <v>11</v>
      </c>
      <c r="O40" s="119"/>
      <c r="P40" s="119"/>
    </row>
    <row r="41" spans="1:16" ht="19.2" outlineLevel="1">
      <c r="A41" s="19">
        <f t="shared" si="0"/>
        <v>34</v>
      </c>
      <c r="B41" s="6" t="s">
        <v>22</v>
      </c>
      <c r="C41" s="24" t="s">
        <v>10</v>
      </c>
      <c r="D41" s="6" t="s">
        <v>54</v>
      </c>
      <c r="E41" s="6"/>
      <c r="F41" s="6" t="s">
        <v>57</v>
      </c>
      <c r="G41" s="7">
        <v>97220</v>
      </c>
      <c r="H41" s="6" t="s">
        <v>25</v>
      </c>
      <c r="I41" s="38" t="s">
        <v>289</v>
      </c>
      <c r="J41" s="17" t="s">
        <v>74</v>
      </c>
      <c r="K41" s="106">
        <v>1</v>
      </c>
      <c r="L41" s="44">
        <v>700</v>
      </c>
      <c r="M41" s="8">
        <v>303</v>
      </c>
      <c r="N41" s="144" t="s">
        <v>11</v>
      </c>
      <c r="O41" s="119"/>
      <c r="P41" s="119"/>
    </row>
    <row r="42" spans="1:16" ht="19.2" outlineLevel="1">
      <c r="A42" s="19">
        <f t="shared" si="0"/>
        <v>35</v>
      </c>
      <c r="B42" s="6" t="s">
        <v>22</v>
      </c>
      <c r="C42" s="24" t="s">
        <v>10</v>
      </c>
      <c r="D42" s="6" t="s">
        <v>54</v>
      </c>
      <c r="E42" s="6"/>
      <c r="F42" s="6" t="s">
        <v>58</v>
      </c>
      <c r="G42" s="7">
        <v>97220</v>
      </c>
      <c r="H42" s="6" t="s">
        <v>25</v>
      </c>
      <c r="I42" s="38" t="s">
        <v>290</v>
      </c>
      <c r="J42" s="17" t="s">
        <v>74</v>
      </c>
      <c r="K42" s="106">
        <v>1</v>
      </c>
      <c r="L42" s="43">
        <v>500</v>
      </c>
      <c r="M42" s="8">
        <v>214</v>
      </c>
      <c r="N42" s="144" t="s">
        <v>11</v>
      </c>
      <c r="O42" s="119"/>
      <c r="P42" s="119"/>
    </row>
    <row r="43" spans="1:16" ht="19.2" outlineLevel="1">
      <c r="A43" s="19">
        <f t="shared" si="0"/>
        <v>36</v>
      </c>
      <c r="B43" s="6" t="s">
        <v>22</v>
      </c>
      <c r="C43" s="24" t="s">
        <v>10</v>
      </c>
      <c r="D43" s="6" t="s">
        <v>59</v>
      </c>
      <c r="E43" s="6"/>
      <c r="F43" s="6">
        <v>13</v>
      </c>
      <c r="G43" s="7">
        <v>97220</v>
      </c>
      <c r="H43" s="6" t="s">
        <v>25</v>
      </c>
      <c r="I43" s="38" t="s">
        <v>291</v>
      </c>
      <c r="J43" s="17" t="s">
        <v>74</v>
      </c>
      <c r="K43" s="106">
        <v>1</v>
      </c>
      <c r="L43" s="43">
        <v>1000</v>
      </c>
      <c r="M43" s="8">
        <v>501</v>
      </c>
      <c r="N43" s="144" t="s">
        <v>11</v>
      </c>
      <c r="O43" s="119"/>
      <c r="P43" s="119"/>
    </row>
    <row r="44" spans="1:16" ht="19.2" outlineLevel="1">
      <c r="A44" s="19">
        <f t="shared" si="0"/>
        <v>37</v>
      </c>
      <c r="B44" s="6" t="s">
        <v>22</v>
      </c>
      <c r="C44" s="24" t="s">
        <v>10</v>
      </c>
      <c r="D44" s="6" t="s">
        <v>60</v>
      </c>
      <c r="E44" s="6"/>
      <c r="F44" s="6">
        <v>28</v>
      </c>
      <c r="G44" s="7">
        <v>97220</v>
      </c>
      <c r="H44" s="6" t="s">
        <v>25</v>
      </c>
      <c r="I44" s="38" t="s">
        <v>292</v>
      </c>
      <c r="J44" s="17" t="s">
        <v>74</v>
      </c>
      <c r="K44" s="106">
        <v>3</v>
      </c>
      <c r="L44" s="43">
        <v>2700</v>
      </c>
      <c r="M44" s="8">
        <v>1497</v>
      </c>
      <c r="N44" s="144" t="s">
        <v>11</v>
      </c>
      <c r="O44" s="119"/>
      <c r="P44" s="119"/>
    </row>
    <row r="45" spans="1:16" ht="19.2" outlineLevel="1">
      <c r="A45" s="19">
        <f t="shared" si="0"/>
        <v>38</v>
      </c>
      <c r="B45" s="6" t="s">
        <v>22</v>
      </c>
      <c r="C45" s="24" t="s">
        <v>10</v>
      </c>
      <c r="D45" s="6" t="s">
        <v>25</v>
      </c>
      <c r="E45" s="6" t="s">
        <v>61</v>
      </c>
      <c r="F45" s="6">
        <v>10</v>
      </c>
      <c r="G45" s="7">
        <v>97220</v>
      </c>
      <c r="H45" s="6" t="s">
        <v>25</v>
      </c>
      <c r="I45" s="38" t="s">
        <v>293</v>
      </c>
      <c r="J45" s="17" t="s">
        <v>74</v>
      </c>
      <c r="K45" s="106">
        <v>2</v>
      </c>
      <c r="L45" s="43">
        <v>1500</v>
      </c>
      <c r="M45" s="8">
        <v>835</v>
      </c>
      <c r="N45" s="144" t="s">
        <v>11</v>
      </c>
      <c r="O45" s="119"/>
      <c r="P45" s="119"/>
    </row>
    <row r="46" spans="1:16" ht="19.2" outlineLevel="1">
      <c r="A46" s="19">
        <f t="shared" si="0"/>
        <v>39</v>
      </c>
      <c r="B46" s="6" t="s">
        <v>22</v>
      </c>
      <c r="C46" s="24" t="s">
        <v>10</v>
      </c>
      <c r="D46" s="6" t="s">
        <v>46</v>
      </c>
      <c r="E46" s="6" t="s">
        <v>61</v>
      </c>
      <c r="F46" s="6">
        <v>14</v>
      </c>
      <c r="G46" s="7">
        <v>97220</v>
      </c>
      <c r="H46" s="6" t="s">
        <v>25</v>
      </c>
      <c r="I46" s="38" t="s">
        <v>294</v>
      </c>
      <c r="J46" s="17" t="s">
        <v>74</v>
      </c>
      <c r="K46" s="106">
        <v>1</v>
      </c>
      <c r="L46" s="44">
        <v>1300</v>
      </c>
      <c r="M46" s="8">
        <v>529</v>
      </c>
      <c r="N46" s="144" t="s">
        <v>11</v>
      </c>
      <c r="O46" s="119"/>
      <c r="P46" s="119"/>
    </row>
    <row r="47" spans="1:16" ht="19.2" outlineLevel="1">
      <c r="A47" s="19">
        <f t="shared" si="0"/>
        <v>40</v>
      </c>
      <c r="B47" s="6" t="s">
        <v>22</v>
      </c>
      <c r="C47" s="24" t="s">
        <v>10</v>
      </c>
      <c r="D47" s="6" t="s">
        <v>54</v>
      </c>
      <c r="E47" s="6"/>
      <c r="F47" s="6">
        <v>39</v>
      </c>
      <c r="G47" s="7">
        <v>97220</v>
      </c>
      <c r="H47" s="6" t="s">
        <v>25</v>
      </c>
      <c r="I47" s="38" t="s">
        <v>295</v>
      </c>
      <c r="J47" s="17" t="s">
        <v>74</v>
      </c>
      <c r="K47" s="106">
        <v>3</v>
      </c>
      <c r="L47" s="43">
        <v>3350</v>
      </c>
      <c r="M47" s="8">
        <v>1627</v>
      </c>
      <c r="N47" s="144" t="s">
        <v>11</v>
      </c>
      <c r="O47" s="119"/>
      <c r="P47" s="119"/>
    </row>
    <row r="48" spans="1:16" ht="19.2" outlineLevel="1">
      <c r="A48" s="19">
        <f t="shared" si="0"/>
        <v>41</v>
      </c>
      <c r="B48" s="6" t="s">
        <v>22</v>
      </c>
      <c r="C48" s="24" t="s">
        <v>10</v>
      </c>
      <c r="D48" s="6" t="s">
        <v>31</v>
      </c>
      <c r="E48" s="6"/>
      <c r="F48" s="6" t="s">
        <v>62</v>
      </c>
      <c r="G48" s="7">
        <v>97220</v>
      </c>
      <c r="H48" s="6" t="s">
        <v>25</v>
      </c>
      <c r="I48" s="38" t="s">
        <v>296</v>
      </c>
      <c r="J48" s="17" t="s">
        <v>74</v>
      </c>
      <c r="K48" s="106">
        <v>2</v>
      </c>
      <c r="L48" s="43">
        <v>2000</v>
      </c>
      <c r="M48" s="8">
        <v>1015</v>
      </c>
      <c r="N48" s="144" t="s">
        <v>11</v>
      </c>
      <c r="O48" s="119"/>
      <c r="P48" s="119"/>
    </row>
    <row r="49" spans="1:16" ht="19.2" outlineLevel="1">
      <c r="A49" s="19">
        <f t="shared" si="0"/>
        <v>42</v>
      </c>
      <c r="B49" s="6" t="s">
        <v>22</v>
      </c>
      <c r="C49" s="24" t="s">
        <v>10</v>
      </c>
      <c r="D49" s="6" t="s">
        <v>63</v>
      </c>
      <c r="E49" s="6"/>
      <c r="F49" s="6">
        <v>4</v>
      </c>
      <c r="G49" s="7">
        <v>97220</v>
      </c>
      <c r="H49" s="6" t="s">
        <v>25</v>
      </c>
      <c r="I49" s="38" t="s">
        <v>297</v>
      </c>
      <c r="J49" s="17" t="s">
        <v>74</v>
      </c>
      <c r="K49" s="106">
        <v>1</v>
      </c>
      <c r="L49" s="43">
        <v>1000</v>
      </c>
      <c r="M49" s="8">
        <v>456</v>
      </c>
      <c r="N49" s="144" t="s">
        <v>11</v>
      </c>
      <c r="O49" s="119"/>
      <c r="P49" s="119"/>
    </row>
    <row r="50" spans="1:16" ht="19.2" outlineLevel="1">
      <c r="A50" s="19">
        <f t="shared" si="0"/>
        <v>43</v>
      </c>
      <c r="B50" s="6" t="s">
        <v>22</v>
      </c>
      <c r="C50" s="24" t="s">
        <v>10</v>
      </c>
      <c r="D50" s="6" t="s">
        <v>25</v>
      </c>
      <c r="E50" s="6" t="s">
        <v>64</v>
      </c>
      <c r="F50" s="6" t="s">
        <v>65</v>
      </c>
      <c r="G50" s="7">
        <v>97220</v>
      </c>
      <c r="H50" s="6" t="s">
        <v>25</v>
      </c>
      <c r="I50" s="38" t="s">
        <v>298</v>
      </c>
      <c r="J50" s="17" t="s">
        <v>74</v>
      </c>
      <c r="K50" s="106">
        <v>2</v>
      </c>
      <c r="L50" s="44">
        <v>1500</v>
      </c>
      <c r="M50" s="8">
        <v>799</v>
      </c>
      <c r="N50" s="144" t="s">
        <v>11</v>
      </c>
      <c r="O50" s="119"/>
      <c r="P50" s="119"/>
    </row>
    <row r="51" spans="1:16" ht="19.2" outlineLevel="1">
      <c r="A51" s="19">
        <f t="shared" si="0"/>
        <v>44</v>
      </c>
      <c r="B51" s="6" t="s">
        <v>22</v>
      </c>
      <c r="C51" s="24" t="s">
        <v>10</v>
      </c>
      <c r="D51" s="6" t="s">
        <v>66</v>
      </c>
      <c r="E51" s="6"/>
      <c r="F51" s="6">
        <v>22</v>
      </c>
      <c r="G51" s="7">
        <v>97220</v>
      </c>
      <c r="H51" s="6" t="s">
        <v>25</v>
      </c>
      <c r="I51" s="38" t="s">
        <v>299</v>
      </c>
      <c r="J51" s="17" t="s">
        <v>74</v>
      </c>
      <c r="K51" s="106">
        <v>1</v>
      </c>
      <c r="L51" s="43">
        <v>1400</v>
      </c>
      <c r="M51" s="8">
        <v>748</v>
      </c>
      <c r="N51" s="144" t="s">
        <v>11</v>
      </c>
      <c r="O51" s="119"/>
      <c r="P51" s="119"/>
    </row>
    <row r="52" spans="1:16" ht="19.2" outlineLevel="1">
      <c r="A52" s="19">
        <f>A51+1</f>
        <v>45</v>
      </c>
      <c r="B52" s="6" t="s">
        <v>22</v>
      </c>
      <c r="C52" s="24" t="s">
        <v>10</v>
      </c>
      <c r="D52" s="6" t="s">
        <v>67</v>
      </c>
      <c r="E52" s="6"/>
      <c r="F52" s="6">
        <v>1</v>
      </c>
      <c r="G52" s="7">
        <v>97220</v>
      </c>
      <c r="H52" s="6" t="s">
        <v>25</v>
      </c>
      <c r="I52" s="38" t="s">
        <v>300</v>
      </c>
      <c r="J52" s="17" t="s">
        <v>74</v>
      </c>
      <c r="K52" s="106">
        <v>2</v>
      </c>
      <c r="L52" s="43">
        <v>1850</v>
      </c>
      <c r="M52" s="8">
        <v>744</v>
      </c>
      <c r="N52" s="144" t="s">
        <v>11</v>
      </c>
      <c r="O52" s="119"/>
      <c r="P52" s="119"/>
    </row>
    <row r="53" spans="1:16" ht="19.2" outlineLevel="1">
      <c r="A53" s="19">
        <f t="shared" ref="A53:A61" si="1">A52+1</f>
        <v>46</v>
      </c>
      <c r="B53" s="6" t="s">
        <v>22</v>
      </c>
      <c r="C53" s="24" t="s">
        <v>10</v>
      </c>
      <c r="D53" s="6" t="s">
        <v>68</v>
      </c>
      <c r="E53" s="6"/>
      <c r="F53" s="6"/>
      <c r="G53" s="7">
        <v>97220</v>
      </c>
      <c r="H53" s="6" t="s">
        <v>25</v>
      </c>
      <c r="I53" s="38" t="s">
        <v>301</v>
      </c>
      <c r="J53" s="17" t="s">
        <v>74</v>
      </c>
      <c r="K53" s="106">
        <v>2</v>
      </c>
      <c r="L53" s="43">
        <v>1100</v>
      </c>
      <c r="M53" s="8">
        <v>450</v>
      </c>
      <c r="N53" s="144" t="s">
        <v>11</v>
      </c>
      <c r="O53" s="119"/>
      <c r="P53" s="119"/>
    </row>
    <row r="54" spans="1:16" ht="19.2" outlineLevel="1">
      <c r="A54" s="19">
        <f t="shared" si="1"/>
        <v>47</v>
      </c>
      <c r="B54" s="6" t="s">
        <v>22</v>
      </c>
      <c r="C54" s="24" t="s">
        <v>10</v>
      </c>
      <c r="D54" s="6" t="s">
        <v>69</v>
      </c>
      <c r="E54" s="6"/>
      <c r="F54" s="6"/>
      <c r="G54" s="7">
        <v>97220</v>
      </c>
      <c r="H54" s="6" t="s">
        <v>25</v>
      </c>
      <c r="I54" s="38" t="s">
        <v>302</v>
      </c>
      <c r="J54" s="17" t="s">
        <v>74</v>
      </c>
      <c r="K54" s="106">
        <v>1</v>
      </c>
      <c r="L54" s="43">
        <v>1000</v>
      </c>
      <c r="M54" s="8">
        <v>479</v>
      </c>
      <c r="N54" s="144" t="s">
        <v>11</v>
      </c>
      <c r="O54" s="119"/>
      <c r="P54" s="119"/>
    </row>
    <row r="55" spans="1:16" ht="19.2" outlineLevel="1">
      <c r="A55" s="19">
        <f t="shared" si="1"/>
        <v>48</v>
      </c>
      <c r="B55" s="6" t="s">
        <v>22</v>
      </c>
      <c r="C55" s="24" t="s">
        <v>10</v>
      </c>
      <c r="D55" s="6" t="s">
        <v>70</v>
      </c>
      <c r="E55" s="6"/>
      <c r="F55" s="6">
        <v>36</v>
      </c>
      <c r="G55" s="7">
        <v>97220</v>
      </c>
      <c r="H55" s="6" t="s">
        <v>25</v>
      </c>
      <c r="I55" s="38" t="s">
        <v>303</v>
      </c>
      <c r="J55" s="17" t="s">
        <v>74</v>
      </c>
      <c r="K55" s="106">
        <v>3</v>
      </c>
      <c r="L55" s="44">
        <v>3500</v>
      </c>
      <c r="M55" s="8">
        <v>1309</v>
      </c>
      <c r="N55" s="144" t="s">
        <v>11</v>
      </c>
      <c r="O55" s="119"/>
      <c r="P55" s="119"/>
    </row>
    <row r="56" spans="1:16" ht="19.2" outlineLevel="1">
      <c r="A56" s="19">
        <f t="shared" si="1"/>
        <v>49</v>
      </c>
      <c r="B56" s="6" t="s">
        <v>22</v>
      </c>
      <c r="C56" s="24" t="s">
        <v>10</v>
      </c>
      <c r="D56" s="6" t="s">
        <v>71</v>
      </c>
      <c r="E56" s="6"/>
      <c r="F56" s="6" t="s">
        <v>241</v>
      </c>
      <c r="G56" s="7">
        <v>97220</v>
      </c>
      <c r="H56" s="6" t="s">
        <v>25</v>
      </c>
      <c r="I56" s="38" t="s">
        <v>304</v>
      </c>
      <c r="J56" s="17" t="s">
        <v>74</v>
      </c>
      <c r="K56" s="106">
        <v>1</v>
      </c>
      <c r="L56" s="43">
        <v>700</v>
      </c>
      <c r="M56" s="8">
        <v>275</v>
      </c>
      <c r="N56" s="144" t="s">
        <v>11</v>
      </c>
      <c r="O56" s="119"/>
      <c r="P56" s="119"/>
    </row>
    <row r="57" spans="1:16" ht="19.2" outlineLevel="1">
      <c r="A57" s="19">
        <f t="shared" si="1"/>
        <v>50</v>
      </c>
      <c r="B57" s="6" t="s">
        <v>22</v>
      </c>
      <c r="C57" s="24" t="s">
        <v>10</v>
      </c>
      <c r="D57" s="6" t="s">
        <v>70</v>
      </c>
      <c r="E57" s="6"/>
      <c r="F57" s="6">
        <v>60</v>
      </c>
      <c r="G57" s="7">
        <v>97220</v>
      </c>
      <c r="H57" s="6" t="s">
        <v>25</v>
      </c>
      <c r="I57" s="38" t="s">
        <v>305</v>
      </c>
      <c r="J57" s="17" t="s">
        <v>74</v>
      </c>
      <c r="K57" s="106">
        <v>2</v>
      </c>
      <c r="L57" s="43">
        <v>2000</v>
      </c>
      <c r="M57" s="8">
        <v>981</v>
      </c>
      <c r="N57" s="144" t="s">
        <v>11</v>
      </c>
      <c r="O57" s="119"/>
      <c r="P57" s="119"/>
    </row>
    <row r="58" spans="1:16" ht="19.2" outlineLevel="1">
      <c r="A58" s="19">
        <f>A57+1</f>
        <v>51</v>
      </c>
      <c r="B58" s="6" t="s">
        <v>22</v>
      </c>
      <c r="C58" s="24" t="s">
        <v>10</v>
      </c>
      <c r="D58" s="6" t="s">
        <v>239</v>
      </c>
      <c r="E58" s="6"/>
      <c r="F58" s="6" t="s">
        <v>36</v>
      </c>
      <c r="G58" s="7">
        <v>97220</v>
      </c>
      <c r="H58" s="6" t="s">
        <v>25</v>
      </c>
      <c r="I58" s="38" t="s">
        <v>306</v>
      </c>
      <c r="J58" s="17" t="s">
        <v>74</v>
      </c>
      <c r="K58" s="106">
        <v>1</v>
      </c>
      <c r="L58" s="43">
        <v>400</v>
      </c>
      <c r="M58" s="8">
        <v>204</v>
      </c>
      <c r="N58" s="144" t="s">
        <v>11</v>
      </c>
      <c r="O58" s="119"/>
      <c r="P58" s="119"/>
    </row>
    <row r="59" spans="1:16" ht="19.2" outlineLevel="1">
      <c r="A59" s="19">
        <f t="shared" si="1"/>
        <v>52</v>
      </c>
      <c r="B59" s="6" t="s">
        <v>22</v>
      </c>
      <c r="C59" s="24" t="s">
        <v>10</v>
      </c>
      <c r="D59" s="6" t="s">
        <v>239</v>
      </c>
      <c r="E59" s="6"/>
      <c r="F59" s="6">
        <v>7</v>
      </c>
      <c r="G59" s="7">
        <v>97220</v>
      </c>
      <c r="H59" s="6" t="s">
        <v>25</v>
      </c>
      <c r="I59" s="38" t="s">
        <v>307</v>
      </c>
      <c r="J59" s="17" t="s">
        <v>74</v>
      </c>
      <c r="K59" s="106">
        <v>1</v>
      </c>
      <c r="L59" s="43">
        <v>700</v>
      </c>
      <c r="M59" s="8">
        <v>368</v>
      </c>
      <c r="N59" s="144" t="s">
        <v>11</v>
      </c>
      <c r="O59" s="119"/>
      <c r="P59" s="119"/>
    </row>
    <row r="60" spans="1:16" ht="19.2" outlineLevel="1">
      <c r="A60" s="19">
        <f t="shared" si="1"/>
        <v>53</v>
      </c>
      <c r="B60" s="6" t="s">
        <v>22</v>
      </c>
      <c r="C60" s="24" t="s">
        <v>10</v>
      </c>
      <c r="D60" s="6" t="s">
        <v>133</v>
      </c>
      <c r="E60" s="6"/>
      <c r="F60" s="6">
        <v>22</v>
      </c>
      <c r="G60" s="7">
        <v>97220</v>
      </c>
      <c r="H60" s="6" t="s">
        <v>25</v>
      </c>
      <c r="I60" s="38" t="s">
        <v>308</v>
      </c>
      <c r="J60" s="17" t="s">
        <v>74</v>
      </c>
      <c r="K60" s="106">
        <v>2</v>
      </c>
      <c r="L60" s="43">
        <v>1800</v>
      </c>
      <c r="M60" s="8">
        <v>878</v>
      </c>
      <c r="N60" s="144" t="s">
        <v>11</v>
      </c>
      <c r="O60" s="119"/>
      <c r="P60" s="119"/>
    </row>
    <row r="61" spans="1:16" ht="19.2" outlineLevel="1">
      <c r="A61" s="19">
        <f t="shared" si="1"/>
        <v>54</v>
      </c>
      <c r="B61" s="6" t="s">
        <v>22</v>
      </c>
      <c r="C61" s="24" t="s">
        <v>10</v>
      </c>
      <c r="D61" s="6" t="s">
        <v>25</v>
      </c>
      <c r="E61" s="6" t="s">
        <v>240</v>
      </c>
      <c r="F61" s="6"/>
      <c r="G61" s="7">
        <v>97220</v>
      </c>
      <c r="H61" s="6" t="s">
        <v>25</v>
      </c>
      <c r="I61" s="38" t="s">
        <v>309</v>
      </c>
      <c r="J61" s="17" t="s">
        <v>74</v>
      </c>
      <c r="K61" s="106">
        <v>2</v>
      </c>
      <c r="L61" s="124">
        <v>3300</v>
      </c>
      <c r="M61" s="8">
        <v>1471</v>
      </c>
      <c r="N61" s="144" t="s">
        <v>11</v>
      </c>
      <c r="O61" s="119"/>
      <c r="P61" s="119"/>
    </row>
    <row r="62" spans="1:16" ht="19.2" outlineLevel="1">
      <c r="A62" s="20">
        <f>A61+1</f>
        <v>55</v>
      </c>
      <c r="B62" s="21" t="s">
        <v>22</v>
      </c>
      <c r="C62" s="53" t="s">
        <v>10</v>
      </c>
      <c r="D62" s="21" t="s">
        <v>142</v>
      </c>
      <c r="E62" s="21"/>
      <c r="F62" s="21">
        <v>22</v>
      </c>
      <c r="G62" s="54">
        <v>97220</v>
      </c>
      <c r="H62" s="21" t="s">
        <v>25</v>
      </c>
      <c r="I62" s="42" t="s">
        <v>310</v>
      </c>
      <c r="J62" s="22" t="s">
        <v>74</v>
      </c>
      <c r="K62" s="107">
        <v>1</v>
      </c>
      <c r="L62" s="97">
        <v>1200</v>
      </c>
      <c r="M62" s="93">
        <v>587</v>
      </c>
      <c r="N62" s="145" t="s">
        <v>11</v>
      </c>
      <c r="O62" s="119"/>
      <c r="P62" s="119"/>
    </row>
    <row r="63" spans="1:16" ht="16.8" outlineLevel="1">
      <c r="A63" s="56" t="s">
        <v>355</v>
      </c>
      <c r="B63" s="57"/>
      <c r="C63" s="58" t="s">
        <v>10</v>
      </c>
      <c r="D63" s="57" t="s">
        <v>142</v>
      </c>
      <c r="E63" s="57"/>
      <c r="F63" s="57" t="s">
        <v>356</v>
      </c>
      <c r="G63" s="59" t="s">
        <v>255</v>
      </c>
      <c r="H63" s="57" t="s">
        <v>25</v>
      </c>
      <c r="I63" s="90" t="s">
        <v>430</v>
      </c>
      <c r="J63" s="60" t="s">
        <v>74</v>
      </c>
      <c r="K63" s="108">
        <v>1</v>
      </c>
      <c r="L63" s="98">
        <v>300</v>
      </c>
      <c r="M63" s="94">
        <v>124</v>
      </c>
      <c r="N63" s="144" t="s">
        <v>11</v>
      </c>
      <c r="O63" s="119"/>
      <c r="P63" s="119"/>
    </row>
    <row r="64" spans="1:16" ht="16.8" outlineLevel="1">
      <c r="A64" s="64" t="s">
        <v>357</v>
      </c>
      <c r="B64" s="63"/>
      <c r="C64" s="63" t="s">
        <v>10</v>
      </c>
      <c r="D64" s="92" t="s">
        <v>142</v>
      </c>
      <c r="E64" s="63"/>
      <c r="F64" s="92" t="s">
        <v>358</v>
      </c>
      <c r="G64" s="63" t="s">
        <v>255</v>
      </c>
      <c r="H64" s="63" t="s">
        <v>25</v>
      </c>
      <c r="I64" s="91" t="s">
        <v>431</v>
      </c>
      <c r="J64" s="95" t="s">
        <v>74</v>
      </c>
      <c r="K64" s="109">
        <v>1</v>
      </c>
      <c r="L64" s="66">
        <v>800</v>
      </c>
      <c r="M64" s="64">
        <v>414</v>
      </c>
      <c r="N64" s="144" t="s">
        <v>11</v>
      </c>
      <c r="O64" s="119"/>
      <c r="P64" s="119"/>
    </row>
    <row r="65" spans="1:16" ht="16.8" outlineLevel="1">
      <c r="A65" s="56" t="s">
        <v>366</v>
      </c>
      <c r="B65" s="57"/>
      <c r="C65" s="58" t="s">
        <v>10</v>
      </c>
      <c r="D65" s="57" t="s">
        <v>59</v>
      </c>
      <c r="E65" s="57"/>
      <c r="F65" s="57" t="s">
        <v>422</v>
      </c>
      <c r="G65" s="59" t="s">
        <v>255</v>
      </c>
      <c r="H65" s="57" t="s">
        <v>25</v>
      </c>
      <c r="I65" s="65" t="s">
        <v>423</v>
      </c>
      <c r="J65" s="60" t="s">
        <v>73</v>
      </c>
      <c r="K65" s="57">
        <v>1</v>
      </c>
      <c r="L65" s="98">
        <v>1500</v>
      </c>
      <c r="M65" s="94">
        <v>1</v>
      </c>
      <c r="N65" s="144" t="s">
        <v>11</v>
      </c>
      <c r="O65" s="119"/>
      <c r="P65" s="119"/>
    </row>
    <row r="66" spans="1:16" ht="16.8" outlineLevel="1">
      <c r="A66" s="56" t="s">
        <v>367</v>
      </c>
      <c r="B66" s="73"/>
      <c r="C66" s="58" t="s">
        <v>10</v>
      </c>
      <c r="D66" s="57" t="s">
        <v>424</v>
      </c>
      <c r="E66" s="73"/>
      <c r="F66" s="57" t="s">
        <v>425</v>
      </c>
      <c r="G66" s="59" t="s">
        <v>364</v>
      </c>
      <c r="H66" s="57" t="s">
        <v>25</v>
      </c>
      <c r="I66" s="96" t="s">
        <v>426</v>
      </c>
      <c r="J66" s="60" t="s">
        <v>73</v>
      </c>
      <c r="K66" s="57">
        <v>2</v>
      </c>
      <c r="L66" s="125">
        <v>1500</v>
      </c>
      <c r="M66" s="94">
        <v>6</v>
      </c>
      <c r="N66" s="145" t="s">
        <v>11</v>
      </c>
      <c r="O66" s="119"/>
      <c r="P66" s="119"/>
    </row>
    <row r="67" spans="1:16" ht="15" customHeight="1" thickBot="1">
      <c r="A67" s="48"/>
      <c r="B67" s="49"/>
      <c r="C67" s="126"/>
      <c r="D67" s="49"/>
      <c r="E67" s="49"/>
      <c r="F67" s="49"/>
      <c r="G67" s="49"/>
      <c r="H67" s="49"/>
      <c r="I67" s="50"/>
      <c r="J67" s="49"/>
      <c r="K67" s="51"/>
      <c r="L67" s="52">
        <f>SUM(L8:L66)</f>
        <v>96800</v>
      </c>
      <c r="M67" s="52">
        <f>SUM(M8:M66)</f>
        <v>50495</v>
      </c>
      <c r="N67" s="146"/>
      <c r="O67" s="158"/>
      <c r="P67" s="119"/>
    </row>
    <row r="68" spans="1:16" ht="20.100000000000001" customHeight="1" thickBot="1">
      <c r="A68" s="3" t="s">
        <v>12</v>
      </c>
      <c r="B68" s="3" t="s">
        <v>221</v>
      </c>
      <c r="C68" s="26" t="s">
        <v>221</v>
      </c>
      <c r="D68" s="4"/>
      <c r="E68" s="4"/>
      <c r="F68" s="4"/>
      <c r="G68" s="4"/>
      <c r="H68" s="4"/>
      <c r="I68" s="4"/>
      <c r="J68" s="4"/>
      <c r="K68" s="4"/>
      <c r="O68" s="119"/>
      <c r="P68" s="119"/>
    </row>
    <row r="69" spans="1:16" ht="15" customHeight="1">
      <c r="A69" s="137" t="s">
        <v>1</v>
      </c>
      <c r="B69" s="129" t="s">
        <v>13</v>
      </c>
      <c r="C69" s="140" t="s">
        <v>2</v>
      </c>
      <c r="D69" s="135" t="s">
        <v>16</v>
      </c>
      <c r="E69" s="135"/>
      <c r="F69" s="135"/>
      <c r="G69" s="135"/>
      <c r="H69" s="135"/>
      <c r="I69" s="35"/>
      <c r="J69" s="135"/>
      <c r="K69" s="135" t="s">
        <v>6</v>
      </c>
      <c r="L69" s="133" t="str">
        <f>$L$5</f>
        <v>Szacowane zużycie energii [kWh]
w okresie
od 01.01.2025 r. do 31.12.2025 r.</v>
      </c>
      <c r="M69" s="129" t="str">
        <f>$M$5</f>
        <v>Rzeczywiste zużycie energii [kWh]
w okresie
od 01.01.2025 r.
do 31.08.2025 r.</v>
      </c>
      <c r="N69" s="133" t="s">
        <v>7</v>
      </c>
      <c r="O69" s="119"/>
      <c r="P69" s="119"/>
    </row>
    <row r="70" spans="1:16" ht="15" customHeight="1">
      <c r="A70" s="138"/>
      <c r="B70" s="130"/>
      <c r="C70" s="141"/>
      <c r="D70" s="132" t="s">
        <v>14</v>
      </c>
      <c r="E70" s="132" t="s">
        <v>15</v>
      </c>
      <c r="F70" s="132" t="s">
        <v>9</v>
      </c>
      <c r="G70" s="132" t="s">
        <v>3</v>
      </c>
      <c r="H70" s="132" t="s">
        <v>4</v>
      </c>
      <c r="I70" s="36"/>
      <c r="J70" s="132"/>
      <c r="K70" s="132"/>
      <c r="L70" s="134"/>
      <c r="M70" s="130"/>
      <c r="N70" s="143"/>
      <c r="O70" s="119"/>
      <c r="P70" s="119"/>
    </row>
    <row r="71" spans="1:16" ht="12.9" customHeight="1">
      <c r="A71" s="139"/>
      <c r="B71" s="131"/>
      <c r="C71" s="142"/>
      <c r="D71" s="132"/>
      <c r="E71" s="132"/>
      <c r="F71" s="132"/>
      <c r="G71" s="132"/>
      <c r="H71" s="132"/>
      <c r="I71" s="5"/>
      <c r="J71" s="13" t="s">
        <v>18</v>
      </c>
      <c r="K71" s="13" t="s">
        <v>17</v>
      </c>
      <c r="L71" s="5" t="s">
        <v>8</v>
      </c>
      <c r="M71" s="131"/>
      <c r="N71" s="134"/>
      <c r="O71" s="119"/>
      <c r="P71" s="119"/>
    </row>
    <row r="72" spans="1:16" ht="19.2" outlineLevel="1">
      <c r="A72" s="19" t="s">
        <v>368</v>
      </c>
      <c r="B72" s="6" t="s">
        <v>22</v>
      </c>
      <c r="C72" s="24" t="s">
        <v>131</v>
      </c>
      <c r="D72" s="6" t="s">
        <v>25</v>
      </c>
      <c r="E72" s="6" t="s">
        <v>130</v>
      </c>
      <c r="F72" s="6">
        <v>12</v>
      </c>
      <c r="G72" s="7">
        <v>97220</v>
      </c>
      <c r="H72" s="6" t="s">
        <v>25</v>
      </c>
      <c r="I72" s="40" t="s">
        <v>311</v>
      </c>
      <c r="J72" s="110" t="s">
        <v>78</v>
      </c>
      <c r="K72" s="6">
        <v>13</v>
      </c>
      <c r="L72" s="43">
        <v>16000</v>
      </c>
      <c r="M72" s="8">
        <v>10260</v>
      </c>
      <c r="N72" s="144" t="s">
        <v>11</v>
      </c>
      <c r="O72" s="157">
        <v>4000</v>
      </c>
      <c r="P72" s="119">
        <v>12000</v>
      </c>
    </row>
    <row r="73" spans="1:16" ht="19.2" outlineLevel="1">
      <c r="A73" s="19" t="s">
        <v>369</v>
      </c>
      <c r="B73" s="6" t="s">
        <v>22</v>
      </c>
      <c r="C73" s="24" t="s">
        <v>234</v>
      </c>
      <c r="D73" s="6" t="s">
        <v>70</v>
      </c>
      <c r="E73" s="6"/>
      <c r="F73" s="6">
        <v>22</v>
      </c>
      <c r="G73" s="7">
        <v>97220</v>
      </c>
      <c r="H73" s="6" t="s">
        <v>25</v>
      </c>
      <c r="I73" s="38" t="s">
        <v>312</v>
      </c>
      <c r="J73" s="17" t="s">
        <v>78</v>
      </c>
      <c r="K73" s="106">
        <v>3</v>
      </c>
      <c r="L73" s="43">
        <v>200</v>
      </c>
      <c r="M73" s="8">
        <v>0</v>
      </c>
      <c r="N73" s="144" t="s">
        <v>11</v>
      </c>
      <c r="O73" s="157">
        <v>100</v>
      </c>
      <c r="P73" s="119">
        <v>100</v>
      </c>
    </row>
    <row r="74" spans="1:16" ht="19.2" outlineLevel="1">
      <c r="A74" s="19" t="s">
        <v>353</v>
      </c>
      <c r="B74" s="6" t="s">
        <v>22</v>
      </c>
      <c r="C74" s="24" t="s">
        <v>132</v>
      </c>
      <c r="D74" s="6" t="s">
        <v>133</v>
      </c>
      <c r="E74" s="6"/>
      <c r="F74" s="6" t="s">
        <v>134</v>
      </c>
      <c r="G74" s="7">
        <v>97220</v>
      </c>
      <c r="H74" s="6" t="s">
        <v>25</v>
      </c>
      <c r="I74" s="38" t="s">
        <v>313</v>
      </c>
      <c r="J74" s="18" t="s">
        <v>180</v>
      </c>
      <c r="K74" s="6">
        <v>3</v>
      </c>
      <c r="L74" s="43">
        <v>10</v>
      </c>
      <c r="M74" s="8">
        <v>1</v>
      </c>
      <c r="N74" s="144" t="s">
        <v>11</v>
      </c>
      <c r="O74" s="119"/>
      <c r="P74" s="119"/>
    </row>
    <row r="75" spans="1:16" ht="19.2" outlineLevel="1">
      <c r="A75" s="19" t="s">
        <v>370</v>
      </c>
      <c r="B75" s="6" t="s">
        <v>22</v>
      </c>
      <c r="C75" s="24" t="s">
        <v>132</v>
      </c>
      <c r="D75" s="6" t="s">
        <v>133</v>
      </c>
      <c r="E75" s="6"/>
      <c r="F75" s="6" t="s">
        <v>135</v>
      </c>
      <c r="G75" s="7">
        <v>97220</v>
      </c>
      <c r="H75" s="6" t="s">
        <v>25</v>
      </c>
      <c r="I75" s="38" t="s">
        <v>314</v>
      </c>
      <c r="J75" s="18" t="s">
        <v>180</v>
      </c>
      <c r="K75" s="6">
        <v>3</v>
      </c>
      <c r="L75" s="43">
        <v>10</v>
      </c>
      <c r="M75" s="8">
        <v>0</v>
      </c>
      <c r="N75" s="144" t="s">
        <v>11</v>
      </c>
      <c r="O75" s="119"/>
      <c r="P75" s="119"/>
    </row>
    <row r="76" spans="1:16" ht="19.2" outlineLevel="1">
      <c r="A76" s="19" t="s">
        <v>404</v>
      </c>
      <c r="B76" s="6" t="s">
        <v>22</v>
      </c>
      <c r="C76" s="24" t="s">
        <v>136</v>
      </c>
      <c r="D76" s="6" t="s">
        <v>68</v>
      </c>
      <c r="E76" s="6"/>
      <c r="F76" s="6"/>
      <c r="G76" s="7">
        <v>97220</v>
      </c>
      <c r="H76" s="6" t="s">
        <v>25</v>
      </c>
      <c r="I76" s="41" t="s">
        <v>354</v>
      </c>
      <c r="J76" s="18" t="s">
        <v>183</v>
      </c>
      <c r="K76" s="6">
        <v>1</v>
      </c>
      <c r="L76" s="43">
        <v>50</v>
      </c>
      <c r="M76" s="8">
        <v>16</v>
      </c>
      <c r="N76" s="144" t="s">
        <v>11</v>
      </c>
      <c r="O76" s="119"/>
      <c r="P76" s="119"/>
    </row>
    <row r="77" spans="1:16" ht="19.2" outlineLevel="1">
      <c r="A77" s="19" t="s">
        <v>371</v>
      </c>
      <c r="B77" s="6" t="s">
        <v>22</v>
      </c>
      <c r="C77" s="24" t="s">
        <v>137</v>
      </c>
      <c r="D77" s="6" t="s">
        <v>68</v>
      </c>
      <c r="E77" s="6"/>
      <c r="F77" s="6"/>
      <c r="G77" s="7">
        <v>97220</v>
      </c>
      <c r="H77" s="6" t="s">
        <v>25</v>
      </c>
      <c r="I77" s="38" t="s">
        <v>315</v>
      </c>
      <c r="J77" s="18" t="s">
        <v>78</v>
      </c>
      <c r="K77" s="6">
        <v>13</v>
      </c>
      <c r="L77" s="43">
        <v>3000</v>
      </c>
      <c r="M77" s="8">
        <v>1477</v>
      </c>
      <c r="N77" s="144" t="s">
        <v>11</v>
      </c>
      <c r="O77" s="157">
        <v>1000</v>
      </c>
      <c r="P77" s="119">
        <v>2000</v>
      </c>
    </row>
    <row r="78" spans="1:16" ht="19.2" outlineLevel="1">
      <c r="A78" s="19" t="s">
        <v>372</v>
      </c>
      <c r="B78" s="47" t="s">
        <v>22</v>
      </c>
      <c r="C78" s="24" t="s">
        <v>138</v>
      </c>
      <c r="D78" s="24" t="s">
        <v>24</v>
      </c>
      <c r="E78" s="24"/>
      <c r="F78" s="24">
        <v>53</v>
      </c>
      <c r="G78" s="70">
        <v>97220</v>
      </c>
      <c r="H78" s="24" t="s">
        <v>25</v>
      </c>
      <c r="I78" s="24" t="s">
        <v>316</v>
      </c>
      <c r="J78" s="71" t="s">
        <v>78</v>
      </c>
      <c r="K78" s="24">
        <v>40</v>
      </c>
      <c r="L78" s="68">
        <v>20000</v>
      </c>
      <c r="M78" s="69">
        <v>11629</v>
      </c>
      <c r="N78" s="147" t="s">
        <v>11</v>
      </c>
      <c r="O78" s="157">
        <v>5000</v>
      </c>
      <c r="P78" s="119">
        <v>15000</v>
      </c>
    </row>
    <row r="79" spans="1:16" ht="19.2" outlineLevel="1">
      <c r="A79" s="19" t="s">
        <v>373</v>
      </c>
      <c r="B79" s="6" t="s">
        <v>22</v>
      </c>
      <c r="C79" s="24" t="s">
        <v>139</v>
      </c>
      <c r="D79" s="6" t="s">
        <v>63</v>
      </c>
      <c r="E79" s="6"/>
      <c r="F79" s="6"/>
      <c r="G79" s="7">
        <v>97220</v>
      </c>
      <c r="H79" s="6" t="s">
        <v>25</v>
      </c>
      <c r="I79" s="38" t="s">
        <v>317</v>
      </c>
      <c r="J79" s="17" t="s">
        <v>78</v>
      </c>
      <c r="K79" s="6">
        <v>10</v>
      </c>
      <c r="L79" s="43">
        <v>9000</v>
      </c>
      <c r="M79" s="8">
        <v>4989</v>
      </c>
      <c r="N79" s="144" t="s">
        <v>11</v>
      </c>
      <c r="O79" s="157">
        <v>3000</v>
      </c>
      <c r="P79" s="119">
        <v>6000</v>
      </c>
    </row>
    <row r="80" spans="1:16" ht="19.2" outlineLevel="1">
      <c r="A80" s="19" t="s">
        <v>374</v>
      </c>
      <c r="B80" s="6" t="s">
        <v>22</v>
      </c>
      <c r="C80" s="24" t="s">
        <v>140</v>
      </c>
      <c r="D80" s="6" t="s">
        <v>25</v>
      </c>
      <c r="E80" s="6" t="s">
        <v>130</v>
      </c>
      <c r="F80" s="6">
        <v>1</v>
      </c>
      <c r="G80" s="7">
        <v>97220</v>
      </c>
      <c r="H80" s="6" t="s">
        <v>25</v>
      </c>
      <c r="I80" s="38" t="s">
        <v>318</v>
      </c>
      <c r="J80" s="17" t="s">
        <v>78</v>
      </c>
      <c r="K80" s="6">
        <v>13</v>
      </c>
      <c r="L80" s="43">
        <v>12000</v>
      </c>
      <c r="M80" s="8">
        <v>6386</v>
      </c>
      <c r="N80" s="144" t="s">
        <v>11</v>
      </c>
      <c r="O80" s="157">
        <v>4000</v>
      </c>
      <c r="P80" s="119">
        <v>8000</v>
      </c>
    </row>
    <row r="81" spans="1:18" ht="19.2" outlineLevel="1">
      <c r="A81" s="19" t="s">
        <v>375</v>
      </c>
      <c r="B81" s="6" t="s">
        <v>22</v>
      </c>
      <c r="C81" s="24" t="s">
        <v>141</v>
      </c>
      <c r="D81" s="6" t="s">
        <v>142</v>
      </c>
      <c r="E81" s="6"/>
      <c r="F81" s="6" t="s">
        <v>143</v>
      </c>
      <c r="G81" s="7">
        <v>97220</v>
      </c>
      <c r="H81" s="6" t="s">
        <v>25</v>
      </c>
      <c r="I81" s="38" t="s">
        <v>319</v>
      </c>
      <c r="J81" s="17" t="s">
        <v>78</v>
      </c>
      <c r="K81" s="6">
        <v>13</v>
      </c>
      <c r="L81" s="43">
        <v>250</v>
      </c>
      <c r="M81" s="8">
        <v>108</v>
      </c>
      <c r="N81" s="144" t="s">
        <v>11</v>
      </c>
      <c r="O81" s="157">
        <v>100</v>
      </c>
      <c r="P81" s="119">
        <v>150</v>
      </c>
    </row>
    <row r="82" spans="1:18" ht="19.2" outlineLevel="1">
      <c r="A82" s="19" t="s">
        <v>376</v>
      </c>
      <c r="B82" s="6" t="s">
        <v>22</v>
      </c>
      <c r="C82" s="24" t="s">
        <v>137</v>
      </c>
      <c r="D82" s="6" t="s">
        <v>144</v>
      </c>
      <c r="E82" s="6"/>
      <c r="F82" s="6">
        <v>22</v>
      </c>
      <c r="G82" s="7">
        <v>97220</v>
      </c>
      <c r="H82" s="6" t="s">
        <v>25</v>
      </c>
      <c r="I82" s="38" t="s">
        <v>320</v>
      </c>
      <c r="J82" s="110" t="s">
        <v>78</v>
      </c>
      <c r="K82" s="106">
        <v>4</v>
      </c>
      <c r="L82" s="44">
        <v>300</v>
      </c>
      <c r="M82" s="8">
        <v>167</v>
      </c>
      <c r="N82" s="144" t="s">
        <v>11</v>
      </c>
      <c r="O82" s="157">
        <v>100</v>
      </c>
      <c r="P82" s="119">
        <v>200</v>
      </c>
    </row>
    <row r="83" spans="1:18" ht="19.2" outlineLevel="1">
      <c r="A83" s="19" t="s">
        <v>377</v>
      </c>
      <c r="B83" s="6" t="s">
        <v>22</v>
      </c>
      <c r="C83" s="24" t="s">
        <v>145</v>
      </c>
      <c r="D83" s="6" t="s">
        <v>70</v>
      </c>
      <c r="E83" s="6"/>
      <c r="F83" s="6" t="s">
        <v>167</v>
      </c>
      <c r="G83" s="7">
        <v>97220</v>
      </c>
      <c r="H83" s="6" t="s">
        <v>25</v>
      </c>
      <c r="I83" s="38" t="s">
        <v>321</v>
      </c>
      <c r="J83" s="110" t="s">
        <v>78</v>
      </c>
      <c r="K83" s="106">
        <v>14</v>
      </c>
      <c r="L83" s="43">
        <v>3200</v>
      </c>
      <c r="M83" s="8">
        <v>1015</v>
      </c>
      <c r="N83" s="144" t="s">
        <v>11</v>
      </c>
      <c r="O83" s="157">
        <v>500</v>
      </c>
      <c r="P83" s="119">
        <v>2700</v>
      </c>
    </row>
    <row r="84" spans="1:18" ht="19.2" outlineLevel="1">
      <c r="A84" s="19">
        <v>500</v>
      </c>
      <c r="B84" s="6" t="s">
        <v>22</v>
      </c>
      <c r="C84" s="24" t="s">
        <v>145</v>
      </c>
      <c r="D84" s="6" t="s">
        <v>146</v>
      </c>
      <c r="E84" s="6"/>
      <c r="F84" s="6">
        <v>22</v>
      </c>
      <c r="G84" s="7">
        <v>97220</v>
      </c>
      <c r="H84" s="6" t="s">
        <v>25</v>
      </c>
      <c r="I84" s="38" t="s">
        <v>322</v>
      </c>
      <c r="J84" s="110" t="s">
        <v>78</v>
      </c>
      <c r="K84" s="106">
        <v>4</v>
      </c>
      <c r="L84" s="44">
        <v>1000</v>
      </c>
      <c r="M84" s="8">
        <v>15</v>
      </c>
      <c r="N84" s="144" t="s">
        <v>11</v>
      </c>
      <c r="O84" s="157">
        <v>500</v>
      </c>
      <c r="P84" s="119">
        <v>500</v>
      </c>
    </row>
    <row r="85" spans="1:18" ht="19.2" outlineLevel="1">
      <c r="A85" s="19" t="s">
        <v>378</v>
      </c>
      <c r="B85" s="6" t="s">
        <v>22</v>
      </c>
      <c r="C85" s="24" t="s">
        <v>145</v>
      </c>
      <c r="D85" s="6" t="s">
        <v>147</v>
      </c>
      <c r="E85" s="6"/>
      <c r="F85" s="6" t="s">
        <v>168</v>
      </c>
      <c r="G85" s="7">
        <v>97220</v>
      </c>
      <c r="H85" s="6" t="s">
        <v>25</v>
      </c>
      <c r="I85" s="38" t="s">
        <v>323</v>
      </c>
      <c r="J85" s="110" t="s">
        <v>78</v>
      </c>
      <c r="K85" s="106">
        <v>13</v>
      </c>
      <c r="L85" s="43">
        <v>3000</v>
      </c>
      <c r="M85" s="8">
        <v>2782</v>
      </c>
      <c r="N85" s="144" t="s">
        <v>11</v>
      </c>
      <c r="O85" s="157">
        <v>1000</v>
      </c>
      <c r="P85" s="119">
        <v>2000</v>
      </c>
    </row>
    <row r="86" spans="1:18" ht="19.2" outlineLevel="1">
      <c r="A86" s="19" t="s">
        <v>379</v>
      </c>
      <c r="B86" s="6" t="s">
        <v>22</v>
      </c>
      <c r="C86" s="24" t="s">
        <v>145</v>
      </c>
      <c r="D86" s="6" t="s">
        <v>148</v>
      </c>
      <c r="E86" s="6"/>
      <c r="F86" s="6" t="s">
        <v>149</v>
      </c>
      <c r="G86" s="7">
        <v>97220</v>
      </c>
      <c r="H86" s="6" t="s">
        <v>25</v>
      </c>
      <c r="I86" s="38" t="s">
        <v>324</v>
      </c>
      <c r="J86" s="110" t="s">
        <v>78</v>
      </c>
      <c r="K86" s="106">
        <v>13</v>
      </c>
      <c r="L86" s="43">
        <v>3400</v>
      </c>
      <c r="M86" s="8">
        <v>1510</v>
      </c>
      <c r="N86" s="144" t="s">
        <v>11</v>
      </c>
      <c r="O86" s="157">
        <v>600</v>
      </c>
      <c r="P86" s="119">
        <v>2800</v>
      </c>
    </row>
    <row r="87" spans="1:18" ht="19.2" outlineLevel="1">
      <c r="A87" s="19" t="s">
        <v>380</v>
      </c>
      <c r="B87" s="6" t="s">
        <v>22</v>
      </c>
      <c r="C87" s="24" t="s">
        <v>145</v>
      </c>
      <c r="D87" s="6" t="s">
        <v>60</v>
      </c>
      <c r="E87" s="6"/>
      <c r="F87" s="6" t="s">
        <v>150</v>
      </c>
      <c r="G87" s="7">
        <v>97220</v>
      </c>
      <c r="H87" s="6" t="s">
        <v>25</v>
      </c>
      <c r="I87" s="38" t="s">
        <v>325</v>
      </c>
      <c r="J87" s="110" t="s">
        <v>73</v>
      </c>
      <c r="K87" s="106">
        <v>4</v>
      </c>
      <c r="L87" s="43">
        <v>150</v>
      </c>
      <c r="M87" s="8">
        <v>25</v>
      </c>
      <c r="N87" s="144" t="s">
        <v>11</v>
      </c>
      <c r="O87" s="159"/>
      <c r="P87" s="159"/>
      <c r="Q87" s="27"/>
      <c r="R87" s="27"/>
    </row>
    <row r="88" spans="1:18" ht="19.2" outlineLevel="1">
      <c r="A88" s="19">
        <v>800</v>
      </c>
      <c r="B88" s="6" t="s">
        <v>22</v>
      </c>
      <c r="C88" s="24" t="s">
        <v>145</v>
      </c>
      <c r="D88" s="6" t="s">
        <v>151</v>
      </c>
      <c r="E88" s="6"/>
      <c r="F88" s="6">
        <v>7</v>
      </c>
      <c r="G88" s="7">
        <v>97220</v>
      </c>
      <c r="H88" s="6" t="s">
        <v>25</v>
      </c>
      <c r="I88" s="38" t="s">
        <v>326</v>
      </c>
      <c r="J88" s="110" t="s">
        <v>78</v>
      </c>
      <c r="K88" s="106">
        <v>10</v>
      </c>
      <c r="L88" s="43">
        <v>1600</v>
      </c>
      <c r="M88" s="8">
        <v>1937</v>
      </c>
      <c r="N88" s="144" t="s">
        <v>11</v>
      </c>
      <c r="O88" s="157">
        <v>800</v>
      </c>
      <c r="P88" s="119">
        <v>800</v>
      </c>
    </row>
    <row r="89" spans="1:18" ht="19.2" outlineLevel="1">
      <c r="A89" s="19" t="s">
        <v>381</v>
      </c>
      <c r="B89" s="6" t="s">
        <v>22</v>
      </c>
      <c r="C89" s="24" t="s">
        <v>152</v>
      </c>
      <c r="D89" s="6" t="s">
        <v>59</v>
      </c>
      <c r="E89" s="6"/>
      <c r="F89" s="6">
        <v>8</v>
      </c>
      <c r="G89" s="7">
        <v>97220</v>
      </c>
      <c r="H89" s="6" t="s">
        <v>25</v>
      </c>
      <c r="I89" s="38" t="s">
        <v>327</v>
      </c>
      <c r="J89" s="110" t="s">
        <v>78</v>
      </c>
      <c r="K89" s="106">
        <v>22</v>
      </c>
      <c r="L89" s="43">
        <v>5000</v>
      </c>
      <c r="M89" s="8">
        <v>5786</v>
      </c>
      <c r="N89" s="144" t="s">
        <v>11</v>
      </c>
      <c r="O89" s="157">
        <v>2100</v>
      </c>
      <c r="P89" s="119">
        <v>2900</v>
      </c>
    </row>
    <row r="90" spans="1:18" ht="19.2" outlineLevel="1">
      <c r="A90" s="19" t="s">
        <v>382</v>
      </c>
      <c r="B90" s="6" t="s">
        <v>22</v>
      </c>
      <c r="C90" s="24" t="s">
        <v>153</v>
      </c>
      <c r="D90" s="6" t="s">
        <v>31</v>
      </c>
      <c r="E90" s="6"/>
      <c r="F90" s="6">
        <v>40</v>
      </c>
      <c r="G90" s="7">
        <v>97220</v>
      </c>
      <c r="H90" s="6" t="s">
        <v>25</v>
      </c>
      <c r="I90" s="38" t="s">
        <v>328</v>
      </c>
      <c r="J90" s="110" t="s">
        <v>78</v>
      </c>
      <c r="K90" s="106">
        <v>8</v>
      </c>
      <c r="L90" s="43">
        <v>2000</v>
      </c>
      <c r="M90" s="8">
        <v>246</v>
      </c>
      <c r="N90" s="144" t="s">
        <v>11</v>
      </c>
      <c r="O90" s="157">
        <v>600</v>
      </c>
      <c r="P90" s="119">
        <v>1400</v>
      </c>
    </row>
    <row r="91" spans="1:18" ht="28.8" outlineLevel="1">
      <c r="A91" s="19" t="s">
        <v>383</v>
      </c>
      <c r="B91" s="6" t="s">
        <v>22</v>
      </c>
      <c r="C91" s="24" t="s">
        <v>235</v>
      </c>
      <c r="D91" s="6" t="s">
        <v>25</v>
      </c>
      <c r="E91" s="6" t="s">
        <v>154</v>
      </c>
      <c r="F91" s="6">
        <v>2</v>
      </c>
      <c r="G91" s="7">
        <v>97220</v>
      </c>
      <c r="H91" s="6" t="s">
        <v>25</v>
      </c>
      <c r="I91" s="38" t="s">
        <v>329</v>
      </c>
      <c r="J91" s="110" t="s">
        <v>78</v>
      </c>
      <c r="K91" s="106">
        <v>4</v>
      </c>
      <c r="L91" s="44">
        <v>150</v>
      </c>
      <c r="M91" s="8">
        <v>0</v>
      </c>
      <c r="N91" s="144" t="s">
        <v>11</v>
      </c>
      <c r="O91" s="157">
        <v>50</v>
      </c>
      <c r="P91" s="119">
        <v>100</v>
      </c>
    </row>
    <row r="92" spans="1:18" ht="28.8" outlineLevel="1">
      <c r="A92" s="19" t="s">
        <v>384</v>
      </c>
      <c r="B92" s="6" t="s">
        <v>22</v>
      </c>
      <c r="C92" s="24" t="s">
        <v>155</v>
      </c>
      <c r="D92" s="6" t="s">
        <v>25</v>
      </c>
      <c r="E92" s="6" t="s">
        <v>154</v>
      </c>
      <c r="F92" s="6">
        <v>2</v>
      </c>
      <c r="G92" s="7">
        <v>97220</v>
      </c>
      <c r="H92" s="6" t="s">
        <v>25</v>
      </c>
      <c r="I92" s="38" t="s">
        <v>330</v>
      </c>
      <c r="J92" s="110" t="s">
        <v>78</v>
      </c>
      <c r="K92" s="106">
        <v>11</v>
      </c>
      <c r="L92" s="44">
        <v>2500</v>
      </c>
      <c r="M92" s="8">
        <v>982</v>
      </c>
      <c r="N92" s="144" t="s">
        <v>11</v>
      </c>
      <c r="O92" s="157">
        <v>500</v>
      </c>
      <c r="P92" s="119">
        <v>2000</v>
      </c>
    </row>
    <row r="93" spans="1:18" ht="19.2" outlineLevel="1">
      <c r="A93" s="19" t="s">
        <v>385</v>
      </c>
      <c r="B93" s="6" t="s">
        <v>22</v>
      </c>
      <c r="C93" s="24" t="s">
        <v>235</v>
      </c>
      <c r="D93" s="6" t="s">
        <v>25</v>
      </c>
      <c r="E93" s="6" t="s">
        <v>156</v>
      </c>
      <c r="F93" s="6">
        <v>10</v>
      </c>
      <c r="G93" s="7">
        <v>97220</v>
      </c>
      <c r="H93" s="6" t="s">
        <v>25</v>
      </c>
      <c r="I93" s="38" t="s">
        <v>331</v>
      </c>
      <c r="J93" s="110" t="s">
        <v>78</v>
      </c>
      <c r="K93" s="106">
        <v>6</v>
      </c>
      <c r="L93" s="43">
        <v>8000</v>
      </c>
      <c r="M93" s="8">
        <v>6957</v>
      </c>
      <c r="N93" s="144" t="s">
        <v>11</v>
      </c>
      <c r="O93" s="157">
        <v>3500</v>
      </c>
      <c r="P93" s="119">
        <v>4500</v>
      </c>
    </row>
    <row r="94" spans="1:18" ht="28.8" outlineLevel="1">
      <c r="A94" s="19" t="s">
        <v>387</v>
      </c>
      <c r="B94" s="6" t="s">
        <v>22</v>
      </c>
      <c r="C94" s="24" t="s">
        <v>155</v>
      </c>
      <c r="D94" s="6" t="s">
        <v>25</v>
      </c>
      <c r="E94" s="6" t="s">
        <v>154</v>
      </c>
      <c r="F94" s="6">
        <v>2</v>
      </c>
      <c r="G94" s="7">
        <v>97220</v>
      </c>
      <c r="H94" s="6" t="s">
        <v>25</v>
      </c>
      <c r="I94" s="38" t="s">
        <v>332</v>
      </c>
      <c r="J94" s="110" t="s">
        <v>78</v>
      </c>
      <c r="K94" s="106">
        <v>7</v>
      </c>
      <c r="L94" s="43">
        <v>1200</v>
      </c>
      <c r="M94" s="8">
        <v>845</v>
      </c>
      <c r="N94" s="144" t="s">
        <v>11</v>
      </c>
      <c r="O94" s="157">
        <v>500</v>
      </c>
      <c r="P94" s="119">
        <v>700</v>
      </c>
    </row>
    <row r="95" spans="1:18" ht="19.2" outlineLevel="1">
      <c r="A95" s="19" t="s">
        <v>386</v>
      </c>
      <c r="B95" s="6" t="s">
        <v>22</v>
      </c>
      <c r="C95" s="24" t="s">
        <v>157</v>
      </c>
      <c r="D95" s="6" t="s">
        <v>148</v>
      </c>
      <c r="E95" s="6"/>
      <c r="F95" s="6"/>
      <c r="G95" s="7">
        <v>97220</v>
      </c>
      <c r="H95" s="6" t="s">
        <v>25</v>
      </c>
      <c r="I95" s="38" t="s">
        <v>333</v>
      </c>
      <c r="J95" s="110" t="s">
        <v>78</v>
      </c>
      <c r="K95" s="106">
        <v>4</v>
      </c>
      <c r="L95" s="43">
        <v>10</v>
      </c>
      <c r="M95" s="8">
        <v>0</v>
      </c>
      <c r="N95" s="144" t="s">
        <v>11</v>
      </c>
      <c r="O95" s="157">
        <v>5</v>
      </c>
      <c r="P95" s="119">
        <v>5</v>
      </c>
    </row>
    <row r="96" spans="1:18" ht="19.2" outlineLevel="1">
      <c r="A96" s="19" t="s">
        <v>388</v>
      </c>
      <c r="B96" s="67" t="s">
        <v>22</v>
      </c>
      <c r="C96" s="24" t="s">
        <v>158</v>
      </c>
      <c r="D96" s="6" t="s">
        <v>66</v>
      </c>
      <c r="E96" s="6"/>
      <c r="F96" s="6">
        <v>13</v>
      </c>
      <c r="G96" s="7">
        <v>97220</v>
      </c>
      <c r="H96" s="6" t="s">
        <v>25</v>
      </c>
      <c r="I96" s="6" t="s">
        <v>334</v>
      </c>
      <c r="J96" s="110" t="s">
        <v>78</v>
      </c>
      <c r="K96" s="106">
        <v>20</v>
      </c>
      <c r="L96" s="43">
        <v>25000</v>
      </c>
      <c r="M96" s="8">
        <v>15547</v>
      </c>
      <c r="N96" s="144" t="s">
        <v>11</v>
      </c>
      <c r="O96" s="157">
        <v>7000</v>
      </c>
      <c r="P96" s="119">
        <v>18000</v>
      </c>
    </row>
    <row r="97" spans="1:17" ht="19.2" outlineLevel="1">
      <c r="A97" s="19" t="s">
        <v>389</v>
      </c>
      <c r="B97" s="6" t="s">
        <v>22</v>
      </c>
      <c r="C97" s="24" t="s">
        <v>222</v>
      </c>
      <c r="D97" s="6" t="s">
        <v>67</v>
      </c>
      <c r="E97" s="6"/>
      <c r="F97" s="6" t="s">
        <v>169</v>
      </c>
      <c r="G97" s="7">
        <v>97220</v>
      </c>
      <c r="H97" s="6" t="s">
        <v>25</v>
      </c>
      <c r="I97" s="38" t="s">
        <v>335</v>
      </c>
      <c r="J97" s="110" t="s">
        <v>78</v>
      </c>
      <c r="K97" s="106">
        <v>14</v>
      </c>
      <c r="L97" s="68">
        <v>1900</v>
      </c>
      <c r="M97" s="8">
        <v>7982</v>
      </c>
      <c r="N97" s="144" t="s">
        <v>11</v>
      </c>
      <c r="O97" s="157">
        <v>900</v>
      </c>
      <c r="P97" s="119">
        <v>1000</v>
      </c>
    </row>
    <row r="98" spans="1:17" ht="19.2" outlineLevel="1">
      <c r="A98" s="19" t="s">
        <v>390</v>
      </c>
      <c r="B98" s="6" t="s">
        <v>22</v>
      </c>
      <c r="C98" s="24" t="s">
        <v>223</v>
      </c>
      <c r="D98" s="6" t="s">
        <v>68</v>
      </c>
      <c r="E98" s="6"/>
      <c r="F98" s="6" t="s">
        <v>170</v>
      </c>
      <c r="G98" s="7">
        <v>97220</v>
      </c>
      <c r="H98" s="6" t="s">
        <v>25</v>
      </c>
      <c r="I98" s="38" t="s">
        <v>336</v>
      </c>
      <c r="J98" s="110" t="s">
        <v>78</v>
      </c>
      <c r="K98" s="106">
        <v>7</v>
      </c>
      <c r="L98" s="68">
        <v>2500</v>
      </c>
      <c r="M98" s="8">
        <v>3531</v>
      </c>
      <c r="N98" s="144" t="s">
        <v>11</v>
      </c>
      <c r="O98" s="157">
        <v>1000</v>
      </c>
      <c r="P98" s="119">
        <v>1500</v>
      </c>
    </row>
    <row r="99" spans="1:17" ht="19.2" outlineLevel="1">
      <c r="A99" s="19" t="s">
        <v>391</v>
      </c>
      <c r="B99" s="6" t="s">
        <v>22</v>
      </c>
      <c r="C99" s="24" t="s">
        <v>224</v>
      </c>
      <c r="D99" s="6" t="s">
        <v>25</v>
      </c>
      <c r="E99" s="6" t="s">
        <v>159</v>
      </c>
      <c r="F99" s="6"/>
      <c r="G99" s="7">
        <v>97220</v>
      </c>
      <c r="H99" s="6" t="s">
        <v>25</v>
      </c>
      <c r="I99" s="38" t="s">
        <v>337</v>
      </c>
      <c r="J99" s="110" t="s">
        <v>78</v>
      </c>
      <c r="K99" s="106">
        <v>7</v>
      </c>
      <c r="L99" s="43">
        <v>200</v>
      </c>
      <c r="M99" s="8">
        <v>178</v>
      </c>
      <c r="N99" s="144" t="s">
        <v>11</v>
      </c>
      <c r="O99" s="157">
        <v>80</v>
      </c>
      <c r="P99" s="119">
        <v>120</v>
      </c>
    </row>
    <row r="100" spans="1:17" ht="19.2" outlineLevel="1">
      <c r="A100" s="19" t="s">
        <v>392</v>
      </c>
      <c r="B100" s="6" t="s">
        <v>22</v>
      </c>
      <c r="C100" s="24" t="s">
        <v>225</v>
      </c>
      <c r="D100" s="6" t="s">
        <v>160</v>
      </c>
      <c r="E100" s="6"/>
      <c r="F100" s="6" t="s">
        <v>171</v>
      </c>
      <c r="G100" s="7">
        <v>97220</v>
      </c>
      <c r="H100" s="6" t="s">
        <v>25</v>
      </c>
      <c r="I100" s="38" t="s">
        <v>338</v>
      </c>
      <c r="J100" s="110" t="s">
        <v>78</v>
      </c>
      <c r="K100" s="106">
        <v>7</v>
      </c>
      <c r="L100" s="43">
        <v>2100</v>
      </c>
      <c r="M100" s="8">
        <v>1099</v>
      </c>
      <c r="N100" s="144" t="s">
        <v>11</v>
      </c>
      <c r="O100" s="157">
        <v>500</v>
      </c>
      <c r="P100" s="119">
        <v>1600</v>
      </c>
    </row>
    <row r="101" spans="1:17" ht="19.2" outlineLevel="1">
      <c r="A101" s="19" t="s">
        <v>393</v>
      </c>
      <c r="B101" s="6" t="s">
        <v>22</v>
      </c>
      <c r="C101" s="24" t="s">
        <v>226</v>
      </c>
      <c r="D101" s="6" t="s">
        <v>160</v>
      </c>
      <c r="E101" s="6"/>
      <c r="F101" s="6" t="s">
        <v>172</v>
      </c>
      <c r="G101" s="7">
        <v>97220</v>
      </c>
      <c r="H101" s="6" t="s">
        <v>25</v>
      </c>
      <c r="I101" s="38" t="s">
        <v>339</v>
      </c>
      <c r="J101" s="110" t="s">
        <v>78</v>
      </c>
      <c r="K101" s="106">
        <v>7</v>
      </c>
      <c r="L101" s="43">
        <v>1500</v>
      </c>
      <c r="M101" s="8">
        <v>1245</v>
      </c>
      <c r="N101" s="144" t="s">
        <v>11</v>
      </c>
      <c r="O101" s="157">
        <v>400</v>
      </c>
      <c r="P101" s="119">
        <v>1100</v>
      </c>
    </row>
    <row r="102" spans="1:17" ht="19.2" outlineLevel="1">
      <c r="A102" s="19" t="s">
        <v>394</v>
      </c>
      <c r="B102" s="6" t="s">
        <v>22</v>
      </c>
      <c r="C102" s="24" t="s">
        <v>227</v>
      </c>
      <c r="D102" s="6" t="s">
        <v>25</v>
      </c>
      <c r="E102" s="6" t="s">
        <v>162</v>
      </c>
      <c r="F102" s="6" t="s">
        <v>163</v>
      </c>
      <c r="G102" s="7">
        <v>97220</v>
      </c>
      <c r="H102" s="6" t="s">
        <v>25</v>
      </c>
      <c r="I102" s="38" t="s">
        <v>340</v>
      </c>
      <c r="J102" s="110" t="s">
        <v>78</v>
      </c>
      <c r="K102" s="106">
        <v>7</v>
      </c>
      <c r="L102" s="43">
        <v>1250</v>
      </c>
      <c r="M102" s="8">
        <v>2107</v>
      </c>
      <c r="N102" s="144" t="s">
        <v>11</v>
      </c>
      <c r="O102" s="157">
        <v>500</v>
      </c>
      <c r="P102" s="119">
        <v>750</v>
      </c>
    </row>
    <row r="103" spans="1:17" ht="19.8" outlineLevel="1" thickBot="1">
      <c r="A103" s="20" t="s">
        <v>395</v>
      </c>
      <c r="B103" s="6" t="s">
        <v>22</v>
      </c>
      <c r="C103" s="24" t="s">
        <v>228</v>
      </c>
      <c r="D103" s="6" t="s">
        <v>133</v>
      </c>
      <c r="E103" s="6"/>
      <c r="F103" s="6" t="s">
        <v>173</v>
      </c>
      <c r="G103" s="7">
        <v>97220</v>
      </c>
      <c r="H103" s="6" t="s">
        <v>25</v>
      </c>
      <c r="I103" s="38" t="s">
        <v>341</v>
      </c>
      <c r="J103" s="110" t="s">
        <v>78</v>
      </c>
      <c r="K103" s="106">
        <v>14</v>
      </c>
      <c r="L103" s="43">
        <v>1300</v>
      </c>
      <c r="M103" s="8">
        <v>968</v>
      </c>
      <c r="N103" s="144" t="s">
        <v>11</v>
      </c>
      <c r="O103" s="157">
        <v>500</v>
      </c>
      <c r="P103" s="119">
        <v>800</v>
      </c>
    </row>
    <row r="104" spans="1:17" ht="19.8" outlineLevel="1" thickBot="1">
      <c r="A104" s="78" t="s">
        <v>396</v>
      </c>
      <c r="B104" s="6" t="s">
        <v>22</v>
      </c>
      <c r="C104" s="53" t="s">
        <v>229</v>
      </c>
      <c r="D104" s="21" t="s">
        <v>25</v>
      </c>
      <c r="E104" s="21" t="s">
        <v>162</v>
      </c>
      <c r="F104" s="21"/>
      <c r="G104" s="54">
        <v>97220</v>
      </c>
      <c r="H104" s="21" t="s">
        <v>25</v>
      </c>
      <c r="I104" s="42" t="s">
        <v>342</v>
      </c>
      <c r="J104" s="111" t="s">
        <v>78</v>
      </c>
      <c r="K104" s="107">
        <v>14</v>
      </c>
      <c r="L104" s="55">
        <v>4800</v>
      </c>
      <c r="M104" s="23">
        <v>5421</v>
      </c>
      <c r="N104" s="145" t="s">
        <v>11</v>
      </c>
      <c r="O104" s="157">
        <v>2000</v>
      </c>
      <c r="P104" s="119">
        <v>2800</v>
      </c>
    </row>
    <row r="105" spans="1:17" ht="19.8" outlineLevel="1" thickBot="1">
      <c r="A105" s="85" t="s">
        <v>397</v>
      </c>
      <c r="B105" s="21" t="s">
        <v>22</v>
      </c>
      <c r="C105" s="80" t="s">
        <v>230</v>
      </c>
      <c r="D105" s="79" t="s">
        <v>133</v>
      </c>
      <c r="E105" s="79"/>
      <c r="F105" s="79" t="s">
        <v>174</v>
      </c>
      <c r="G105" s="81">
        <v>97220</v>
      </c>
      <c r="H105" s="79" t="s">
        <v>25</v>
      </c>
      <c r="I105" s="82" t="s">
        <v>343</v>
      </c>
      <c r="J105" s="112" t="s">
        <v>78</v>
      </c>
      <c r="K105" s="113">
        <v>14</v>
      </c>
      <c r="L105" s="83">
        <v>2000</v>
      </c>
      <c r="M105" s="84">
        <v>1071</v>
      </c>
      <c r="N105" s="148" t="s">
        <v>11</v>
      </c>
      <c r="O105" s="157">
        <v>500</v>
      </c>
      <c r="P105" s="119">
        <v>1500</v>
      </c>
    </row>
    <row r="106" spans="1:17" ht="19.2" outlineLevel="1">
      <c r="A106" s="85" t="s">
        <v>398</v>
      </c>
      <c r="B106" s="79" t="s">
        <v>22</v>
      </c>
      <c r="C106" s="24" t="s">
        <v>231</v>
      </c>
      <c r="D106" s="6" t="s">
        <v>25</v>
      </c>
      <c r="E106" s="6" t="s">
        <v>44</v>
      </c>
      <c r="F106" s="6" t="s">
        <v>164</v>
      </c>
      <c r="G106" s="7">
        <v>97220</v>
      </c>
      <c r="H106" s="6" t="s">
        <v>25</v>
      </c>
      <c r="I106" s="38" t="s">
        <v>344</v>
      </c>
      <c r="J106" s="110" t="s">
        <v>78</v>
      </c>
      <c r="K106" s="106">
        <v>7</v>
      </c>
      <c r="L106" s="43">
        <v>300</v>
      </c>
      <c r="M106" s="8">
        <v>242</v>
      </c>
      <c r="N106" s="144" t="s">
        <v>11</v>
      </c>
      <c r="O106" s="157">
        <v>100</v>
      </c>
      <c r="P106" s="119">
        <v>200</v>
      </c>
    </row>
    <row r="107" spans="1:17" ht="19.2" outlineLevel="1">
      <c r="A107" s="85" t="s">
        <v>399</v>
      </c>
      <c r="B107" s="6" t="s">
        <v>22</v>
      </c>
      <c r="C107" s="24" t="s">
        <v>231</v>
      </c>
      <c r="D107" s="6" t="s">
        <v>25</v>
      </c>
      <c r="E107" s="6" t="s">
        <v>44</v>
      </c>
      <c r="F107" s="6" t="s">
        <v>165</v>
      </c>
      <c r="G107" s="7">
        <v>97220</v>
      </c>
      <c r="H107" s="6" t="s">
        <v>25</v>
      </c>
      <c r="I107" s="38" t="s">
        <v>345</v>
      </c>
      <c r="J107" s="110" t="s">
        <v>78</v>
      </c>
      <c r="K107" s="106">
        <v>7</v>
      </c>
      <c r="L107" s="43">
        <v>300</v>
      </c>
      <c r="M107" s="8">
        <v>255</v>
      </c>
      <c r="N107" s="144" t="s">
        <v>11</v>
      </c>
      <c r="O107" s="157">
        <v>100</v>
      </c>
      <c r="P107" s="119">
        <v>200</v>
      </c>
    </row>
    <row r="108" spans="1:17" ht="19.2" outlineLevel="1">
      <c r="A108" s="85" t="s">
        <v>400</v>
      </c>
      <c r="B108" s="6" t="s">
        <v>22</v>
      </c>
      <c r="C108" s="24" t="s">
        <v>231</v>
      </c>
      <c r="D108" s="6" t="s">
        <v>25</v>
      </c>
      <c r="E108" s="6" t="s">
        <v>233</v>
      </c>
      <c r="F108" s="6" t="s">
        <v>175</v>
      </c>
      <c r="G108" s="7">
        <v>97220</v>
      </c>
      <c r="H108" s="6" t="s">
        <v>25</v>
      </c>
      <c r="I108" s="38" t="s">
        <v>346</v>
      </c>
      <c r="J108" s="110" t="s">
        <v>78</v>
      </c>
      <c r="K108" s="106">
        <v>17</v>
      </c>
      <c r="L108" s="43">
        <v>700</v>
      </c>
      <c r="M108" s="8">
        <v>214</v>
      </c>
      <c r="N108" s="144" t="s">
        <v>11</v>
      </c>
      <c r="O108" s="157">
        <v>300</v>
      </c>
      <c r="P108" s="119">
        <v>400</v>
      </c>
    </row>
    <row r="109" spans="1:17" ht="19.2" outlineLevel="1">
      <c r="A109" s="86" t="s">
        <v>401</v>
      </c>
      <c r="B109" s="6" t="s">
        <v>22</v>
      </c>
      <c r="C109" s="24" t="s">
        <v>232</v>
      </c>
      <c r="D109" s="6" t="s">
        <v>69</v>
      </c>
      <c r="E109" s="6"/>
      <c r="F109" s="6" t="s">
        <v>176</v>
      </c>
      <c r="G109" s="7">
        <v>97220</v>
      </c>
      <c r="H109" s="6" t="s">
        <v>25</v>
      </c>
      <c r="I109" s="42" t="s">
        <v>347</v>
      </c>
      <c r="J109" s="111" t="s">
        <v>73</v>
      </c>
      <c r="K109" s="107">
        <v>11</v>
      </c>
      <c r="L109" s="43">
        <v>500</v>
      </c>
      <c r="M109" s="8">
        <v>215</v>
      </c>
      <c r="N109" s="144" t="s">
        <v>11</v>
      </c>
      <c r="O109" s="119"/>
      <c r="P109" s="119"/>
    </row>
    <row r="110" spans="1:17" ht="19.2" outlineLevel="1">
      <c r="A110" s="87" t="s">
        <v>244</v>
      </c>
      <c r="B110" s="6" t="s">
        <v>22</v>
      </c>
      <c r="C110" s="58" t="s">
        <v>166</v>
      </c>
      <c r="D110" s="75" t="s">
        <v>63</v>
      </c>
      <c r="E110" s="6"/>
      <c r="F110" s="6">
        <v>3</v>
      </c>
      <c r="G110" s="7">
        <v>97220</v>
      </c>
      <c r="H110" s="6" t="s">
        <v>25</v>
      </c>
      <c r="I110" s="38" t="s">
        <v>348</v>
      </c>
      <c r="J110" s="110" t="s">
        <v>78</v>
      </c>
      <c r="K110" s="106">
        <v>13</v>
      </c>
      <c r="L110" s="44">
        <v>1000</v>
      </c>
      <c r="M110" s="8">
        <v>455</v>
      </c>
      <c r="N110" s="144" t="s">
        <v>11</v>
      </c>
      <c r="O110" s="157">
        <v>300</v>
      </c>
      <c r="P110" s="119">
        <v>700</v>
      </c>
    </row>
    <row r="111" spans="1:17" ht="19.2" outlineLevel="1">
      <c r="A111" s="88" t="s">
        <v>252</v>
      </c>
      <c r="B111" s="21" t="s">
        <v>22</v>
      </c>
      <c r="C111" s="58" t="s">
        <v>236</v>
      </c>
      <c r="D111" s="75" t="s">
        <v>25</v>
      </c>
      <c r="E111" s="6" t="s">
        <v>156</v>
      </c>
      <c r="F111" s="6">
        <v>9</v>
      </c>
      <c r="G111" s="7">
        <v>97220</v>
      </c>
      <c r="H111" s="6" t="s">
        <v>25</v>
      </c>
      <c r="I111" s="38" t="s">
        <v>349</v>
      </c>
      <c r="J111" s="110" t="s">
        <v>78</v>
      </c>
      <c r="K111" s="106">
        <v>11</v>
      </c>
      <c r="L111" s="43">
        <v>4500</v>
      </c>
      <c r="M111" s="8">
        <f t="shared" ref="M111" si="2">L111/3</f>
        <v>1500</v>
      </c>
      <c r="N111" s="144" t="s">
        <v>11</v>
      </c>
      <c r="O111" s="157">
        <v>2000</v>
      </c>
      <c r="P111" s="119">
        <v>2500</v>
      </c>
      <c r="Q111" s="156"/>
    </row>
    <row r="112" spans="1:17" ht="19.2" outlineLevel="1">
      <c r="A112" s="87" t="s">
        <v>253</v>
      </c>
      <c r="B112" s="57" t="s">
        <v>22</v>
      </c>
      <c r="C112" s="57" t="s">
        <v>245</v>
      </c>
      <c r="D112" s="76" t="s">
        <v>25</v>
      </c>
      <c r="E112" s="21" t="s">
        <v>49</v>
      </c>
      <c r="F112" s="21" t="s">
        <v>246</v>
      </c>
      <c r="G112" s="7">
        <v>97220</v>
      </c>
      <c r="H112" s="6" t="s">
        <v>25</v>
      </c>
      <c r="I112" s="42" t="s">
        <v>350</v>
      </c>
      <c r="J112" s="111" t="s">
        <v>78</v>
      </c>
      <c r="K112" s="107">
        <v>14</v>
      </c>
      <c r="L112" s="46">
        <v>550</v>
      </c>
      <c r="M112" s="8">
        <v>443</v>
      </c>
      <c r="N112" s="144" t="s">
        <v>11</v>
      </c>
      <c r="O112" s="157">
        <v>250</v>
      </c>
      <c r="P112" s="119">
        <v>300</v>
      </c>
    </row>
    <row r="113" spans="1:16" ht="19.2" outlineLevel="1">
      <c r="A113" s="88" t="s">
        <v>254</v>
      </c>
      <c r="B113" s="57" t="s">
        <v>22</v>
      </c>
      <c r="C113" s="57" t="s">
        <v>247</v>
      </c>
      <c r="D113" s="76" t="s">
        <v>25</v>
      </c>
      <c r="E113" s="21" t="s">
        <v>61</v>
      </c>
      <c r="F113" s="21" t="s">
        <v>250</v>
      </c>
      <c r="G113" s="7">
        <v>97220</v>
      </c>
      <c r="H113" s="6" t="s">
        <v>25</v>
      </c>
      <c r="I113" s="42" t="s">
        <v>351</v>
      </c>
      <c r="J113" s="111" t="s">
        <v>78</v>
      </c>
      <c r="K113" s="107">
        <v>11</v>
      </c>
      <c r="L113" s="46">
        <v>350</v>
      </c>
      <c r="M113" s="8">
        <v>277</v>
      </c>
      <c r="N113" s="144" t="s">
        <v>11</v>
      </c>
      <c r="O113" s="157">
        <v>100</v>
      </c>
      <c r="P113" s="119">
        <v>250</v>
      </c>
    </row>
    <row r="114" spans="1:16" ht="19.2" outlineLevel="1">
      <c r="A114" s="88" t="s">
        <v>402</v>
      </c>
      <c r="B114" s="57"/>
      <c r="C114" s="57" t="s">
        <v>248</v>
      </c>
      <c r="D114" s="76" t="s">
        <v>25</v>
      </c>
      <c r="E114" s="21" t="s">
        <v>249</v>
      </c>
      <c r="F114" s="21" t="s">
        <v>251</v>
      </c>
      <c r="G114" s="54">
        <v>97220</v>
      </c>
      <c r="H114" s="21" t="s">
        <v>25</v>
      </c>
      <c r="I114" s="42" t="s">
        <v>352</v>
      </c>
      <c r="J114" s="111" t="s">
        <v>78</v>
      </c>
      <c r="K114" s="107">
        <v>11</v>
      </c>
      <c r="L114" s="46">
        <v>350</v>
      </c>
      <c r="M114" s="23">
        <v>231</v>
      </c>
      <c r="N114" s="145" t="s">
        <v>11</v>
      </c>
      <c r="O114" s="157">
        <v>100</v>
      </c>
      <c r="P114" s="119">
        <v>250</v>
      </c>
    </row>
    <row r="115" spans="1:16" ht="19.2" outlineLevel="1">
      <c r="A115" s="89" t="s">
        <v>403</v>
      </c>
      <c r="B115" s="57"/>
      <c r="C115" s="57" t="s">
        <v>359</v>
      </c>
      <c r="D115" s="77" t="s">
        <v>25</v>
      </c>
      <c r="E115" s="57" t="s">
        <v>28</v>
      </c>
      <c r="F115" s="57" t="s">
        <v>360</v>
      </c>
      <c r="G115" s="59" t="s">
        <v>255</v>
      </c>
      <c r="H115" s="57" t="s">
        <v>25</v>
      </c>
      <c r="I115" s="72" t="s">
        <v>409</v>
      </c>
      <c r="J115" s="114" t="s">
        <v>78</v>
      </c>
      <c r="K115" s="108">
        <v>17</v>
      </c>
      <c r="L115" s="61">
        <v>20</v>
      </c>
      <c r="M115" s="62">
        <v>30</v>
      </c>
      <c r="N115" s="149"/>
      <c r="O115" s="157">
        <v>10</v>
      </c>
      <c r="P115" s="119">
        <v>10</v>
      </c>
    </row>
    <row r="116" spans="1:16" ht="19.2" outlineLevel="1">
      <c r="A116" s="88" t="s">
        <v>405</v>
      </c>
      <c r="B116" s="57"/>
      <c r="C116" s="57" t="s">
        <v>361</v>
      </c>
      <c r="D116" s="77" t="s">
        <v>25</v>
      </c>
      <c r="E116" s="57" t="s">
        <v>362</v>
      </c>
      <c r="F116" s="57" t="s">
        <v>363</v>
      </c>
      <c r="G116" s="59" t="s">
        <v>364</v>
      </c>
      <c r="H116" s="57" t="s">
        <v>25</v>
      </c>
      <c r="I116" s="72" t="s">
        <v>408</v>
      </c>
      <c r="J116" s="114" t="s">
        <v>78</v>
      </c>
      <c r="K116" s="108">
        <v>11</v>
      </c>
      <c r="L116" s="61">
        <v>250</v>
      </c>
      <c r="M116" s="62">
        <v>185</v>
      </c>
      <c r="N116" s="149"/>
      <c r="O116" s="157">
        <v>100</v>
      </c>
      <c r="P116" s="119">
        <v>150</v>
      </c>
    </row>
    <row r="117" spans="1:16" ht="19.2" outlineLevel="1">
      <c r="A117" s="88" t="s">
        <v>410</v>
      </c>
      <c r="B117" s="57"/>
      <c r="C117" s="57" t="s">
        <v>365</v>
      </c>
      <c r="D117" s="77" t="s">
        <v>25</v>
      </c>
      <c r="E117" s="73"/>
      <c r="F117" s="57" t="s">
        <v>407</v>
      </c>
      <c r="G117" s="57" t="s">
        <v>255</v>
      </c>
      <c r="H117" s="57" t="s">
        <v>25</v>
      </c>
      <c r="I117" s="74" t="s">
        <v>406</v>
      </c>
      <c r="J117" s="114" t="s">
        <v>78</v>
      </c>
      <c r="K117" s="108">
        <v>11</v>
      </c>
      <c r="L117" s="61">
        <v>300</v>
      </c>
      <c r="M117" s="62">
        <v>264</v>
      </c>
      <c r="N117" s="149"/>
      <c r="O117" s="157">
        <v>100</v>
      </c>
      <c r="P117" s="119">
        <v>200</v>
      </c>
    </row>
    <row r="118" spans="1:16" outlineLevel="1">
      <c r="A118" s="116" t="s">
        <v>411</v>
      </c>
      <c r="B118" s="99"/>
      <c r="C118" s="57" t="s">
        <v>412</v>
      </c>
      <c r="D118" s="57" t="s">
        <v>67</v>
      </c>
      <c r="E118" s="102"/>
      <c r="F118" s="57" t="s">
        <v>413</v>
      </c>
      <c r="G118" s="59" t="s">
        <v>255</v>
      </c>
      <c r="H118" s="57" t="s">
        <v>25</v>
      </c>
      <c r="I118" s="100" t="s">
        <v>414</v>
      </c>
      <c r="J118" s="114" t="s">
        <v>78</v>
      </c>
      <c r="K118" s="108">
        <v>4</v>
      </c>
      <c r="L118" s="121">
        <v>8000</v>
      </c>
      <c r="M118" s="117">
        <v>53</v>
      </c>
      <c r="N118" s="150"/>
      <c r="O118" s="157">
        <v>2000</v>
      </c>
      <c r="P118" s="119">
        <v>6000</v>
      </c>
    </row>
    <row r="119" spans="1:16" ht="19.2" outlineLevel="1">
      <c r="A119" s="118" t="s">
        <v>415</v>
      </c>
      <c r="B119" s="57" t="s">
        <v>22</v>
      </c>
      <c r="C119" s="57" t="s">
        <v>416</v>
      </c>
      <c r="D119" s="57" t="s">
        <v>25</v>
      </c>
      <c r="E119" s="57" t="s">
        <v>49</v>
      </c>
      <c r="F119" s="57" t="s">
        <v>417</v>
      </c>
      <c r="G119" s="59" t="s">
        <v>255</v>
      </c>
      <c r="H119" s="57" t="s">
        <v>25</v>
      </c>
      <c r="I119" s="101" t="s">
        <v>418</v>
      </c>
      <c r="J119" s="114" t="s">
        <v>78</v>
      </c>
      <c r="K119" s="108">
        <v>14</v>
      </c>
      <c r="L119" s="121">
        <v>5000</v>
      </c>
      <c r="M119" s="117">
        <v>146</v>
      </c>
      <c r="N119" s="151"/>
      <c r="O119" s="157">
        <v>2000</v>
      </c>
      <c r="P119" s="119">
        <v>3000</v>
      </c>
    </row>
    <row r="120" spans="1:16" outlineLevel="1">
      <c r="A120" s="118" t="s">
        <v>419</v>
      </c>
      <c r="B120" s="102"/>
      <c r="C120" s="57" t="s">
        <v>145</v>
      </c>
      <c r="D120" s="57" t="s">
        <v>71</v>
      </c>
      <c r="E120" s="102"/>
      <c r="F120" s="57" t="s">
        <v>420</v>
      </c>
      <c r="G120" s="59" t="s">
        <v>364</v>
      </c>
      <c r="H120" s="57" t="s">
        <v>25</v>
      </c>
      <c r="I120" s="100" t="s">
        <v>421</v>
      </c>
      <c r="J120" s="114" t="s">
        <v>73</v>
      </c>
      <c r="K120" s="108">
        <v>15</v>
      </c>
      <c r="L120" s="121">
        <v>2000</v>
      </c>
      <c r="M120" s="117">
        <v>1175</v>
      </c>
      <c r="N120" s="151"/>
      <c r="O120" s="119"/>
      <c r="P120" s="119"/>
    </row>
    <row r="121" spans="1:16" outlineLevel="1">
      <c r="A121" s="118" t="s">
        <v>432</v>
      </c>
      <c r="B121" s="102"/>
      <c r="C121" s="57" t="s">
        <v>427</v>
      </c>
      <c r="D121" s="57" t="s">
        <v>25</v>
      </c>
      <c r="E121" s="102" t="s">
        <v>28</v>
      </c>
      <c r="F121" s="57" t="s">
        <v>428</v>
      </c>
      <c r="G121" s="59" t="s">
        <v>255</v>
      </c>
      <c r="H121" s="57" t="s">
        <v>25</v>
      </c>
      <c r="I121" s="103" t="s">
        <v>429</v>
      </c>
      <c r="J121" s="114" t="s">
        <v>73</v>
      </c>
      <c r="K121" s="108">
        <v>4</v>
      </c>
      <c r="L121" s="121">
        <v>500</v>
      </c>
      <c r="M121" s="117">
        <v>1</v>
      </c>
      <c r="N121" s="151"/>
      <c r="O121" s="119"/>
      <c r="P121" s="119"/>
    </row>
    <row r="122" spans="1:16" outlineLevel="1">
      <c r="A122" s="64"/>
      <c r="B122" s="73"/>
      <c r="C122" s="73"/>
      <c r="D122" s="73"/>
      <c r="E122" s="73"/>
      <c r="F122" s="73"/>
      <c r="G122" s="73"/>
      <c r="H122" s="73"/>
      <c r="I122" s="73"/>
      <c r="J122" s="115"/>
      <c r="K122" s="115"/>
      <c r="L122" s="105">
        <f>SUM(L72:L121)</f>
        <v>159200</v>
      </c>
      <c r="M122" s="105">
        <f>SUM(M72:M121)</f>
        <v>101968</v>
      </c>
      <c r="N122" s="152"/>
      <c r="O122" s="119"/>
      <c r="P122" s="119"/>
    </row>
    <row r="123" spans="1:16" outlineLevel="1">
      <c r="A123" s="127" t="s">
        <v>444</v>
      </c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19"/>
      <c r="P123" s="119"/>
    </row>
    <row r="124" spans="1:16" outlineLevel="1">
      <c r="A124" s="119" t="s">
        <v>433</v>
      </c>
      <c r="B124" s="119"/>
      <c r="C124" s="119" t="s">
        <v>145</v>
      </c>
      <c r="D124" s="119" t="s">
        <v>31</v>
      </c>
      <c r="E124" s="119"/>
      <c r="F124" s="119"/>
      <c r="G124" s="119"/>
      <c r="H124" s="119"/>
      <c r="I124" s="119"/>
      <c r="J124" s="119"/>
      <c r="K124" s="119"/>
      <c r="L124" s="119">
        <v>8000</v>
      </c>
      <c r="M124" s="119"/>
      <c r="N124" s="153"/>
      <c r="O124" s="119"/>
      <c r="P124" s="119"/>
    </row>
    <row r="125" spans="1:16" outlineLevel="1">
      <c r="A125" s="119" t="s">
        <v>434</v>
      </c>
      <c r="B125" s="119"/>
      <c r="C125" s="119" t="s">
        <v>440</v>
      </c>
      <c r="D125" s="119" t="s">
        <v>31</v>
      </c>
      <c r="E125" s="119"/>
      <c r="F125" s="119"/>
      <c r="G125" s="119"/>
      <c r="H125" s="119"/>
      <c r="I125" s="119"/>
      <c r="J125" s="119"/>
      <c r="K125" s="119"/>
      <c r="L125" s="119">
        <v>8000</v>
      </c>
      <c r="M125" s="119"/>
      <c r="N125" s="153"/>
      <c r="O125" s="119"/>
      <c r="P125" s="119"/>
    </row>
    <row r="126" spans="1:16" s="28" customFormat="1" ht="21" customHeight="1">
      <c r="A126" s="120" t="s">
        <v>435</v>
      </c>
      <c r="B126" s="120"/>
      <c r="C126" s="120" t="s">
        <v>439</v>
      </c>
      <c r="D126" s="120"/>
      <c r="E126" s="120" t="s">
        <v>56</v>
      </c>
      <c r="F126" s="120"/>
      <c r="G126" s="120"/>
      <c r="H126" s="120"/>
      <c r="I126" s="120"/>
      <c r="J126" s="120"/>
      <c r="K126" s="120"/>
      <c r="L126" s="120">
        <v>5000</v>
      </c>
      <c r="M126" s="120"/>
      <c r="N126" s="154"/>
      <c r="O126" s="120"/>
      <c r="P126" s="120"/>
    </row>
    <row r="127" spans="1:16" ht="22.2" customHeight="1">
      <c r="A127" s="119" t="s">
        <v>436</v>
      </c>
      <c r="B127" s="119"/>
      <c r="C127" s="120" t="s">
        <v>439</v>
      </c>
      <c r="D127" s="119"/>
      <c r="E127" s="119" t="s">
        <v>35</v>
      </c>
      <c r="F127" s="119"/>
      <c r="G127" s="119"/>
      <c r="H127" s="119"/>
      <c r="I127" s="119"/>
      <c r="J127" s="119"/>
      <c r="K127" s="119"/>
      <c r="L127" s="119">
        <v>9000</v>
      </c>
      <c r="M127" s="119"/>
      <c r="N127" s="153"/>
      <c r="O127" s="119"/>
      <c r="P127" s="119"/>
    </row>
    <row r="128" spans="1:16" ht="15" customHeight="1">
      <c r="A128" s="119" t="s">
        <v>437</v>
      </c>
      <c r="B128" s="119"/>
      <c r="C128" s="119" t="s">
        <v>438</v>
      </c>
      <c r="D128" s="119" t="s">
        <v>25</v>
      </c>
      <c r="E128" s="119"/>
      <c r="F128" s="119"/>
      <c r="G128" s="119"/>
      <c r="H128" s="119"/>
      <c r="I128" s="119"/>
      <c r="J128" s="119"/>
      <c r="K128" s="119"/>
      <c r="L128" s="119">
        <v>10000</v>
      </c>
      <c r="M128" s="119"/>
      <c r="N128" s="153"/>
      <c r="O128" s="119"/>
      <c r="P128" s="119"/>
    </row>
    <row r="129" spans="1:16" ht="24.9" customHeight="1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122">
        <f>SUM(L124:L128)</f>
        <v>40000</v>
      </c>
      <c r="M129" s="73"/>
      <c r="N129" s="152"/>
      <c r="O129" s="119"/>
      <c r="P129" s="119"/>
    </row>
    <row r="130" spans="1:16" ht="20.100000000000001" customHeight="1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152"/>
      <c r="O130" s="119"/>
      <c r="P130" s="119"/>
    </row>
    <row r="131" spans="1:16" ht="14.4" thickBot="1">
      <c r="A131" s="48"/>
      <c r="B131" s="49"/>
      <c r="C131" s="49"/>
      <c r="D131" s="49"/>
      <c r="E131" s="49"/>
      <c r="F131" s="49"/>
      <c r="G131" s="49"/>
      <c r="H131" s="49"/>
      <c r="I131" s="50"/>
      <c r="J131" s="49"/>
      <c r="K131" s="51"/>
      <c r="L131" s="52">
        <f>SUM(L122+L129)</f>
        <v>199200</v>
      </c>
      <c r="M131" s="52">
        <v>101968</v>
      </c>
      <c r="N131" s="146"/>
      <c r="O131" s="119"/>
      <c r="P131" s="119"/>
    </row>
    <row r="132" spans="1:16" ht="14.4" thickBot="1">
      <c r="A132" s="29"/>
      <c r="B132" s="30"/>
      <c r="C132" s="31"/>
      <c r="D132" s="31"/>
      <c r="E132" s="31"/>
      <c r="F132" s="31"/>
      <c r="G132" s="31"/>
      <c r="H132" s="31"/>
      <c r="I132" s="37"/>
      <c r="J132" s="31"/>
      <c r="K132" s="32"/>
      <c r="L132" s="33"/>
      <c r="M132" s="33"/>
      <c r="N132" s="155"/>
      <c r="O132" s="119"/>
      <c r="P132" s="160"/>
    </row>
    <row r="133" spans="1:16">
      <c r="O133" s="161"/>
      <c r="P133" s="161"/>
    </row>
    <row r="134" spans="1:16" ht="20.399999999999999">
      <c r="A134" s="28"/>
      <c r="B134" s="28"/>
      <c r="C134" s="28"/>
      <c r="D134" s="28"/>
      <c r="E134" s="28"/>
      <c r="F134" s="28"/>
      <c r="G134" s="28"/>
      <c r="H134" s="28"/>
      <c r="I134" s="28" t="s">
        <v>445</v>
      </c>
      <c r="J134" s="28"/>
      <c r="K134" s="28"/>
      <c r="L134" s="104">
        <f>SUM(L67+L122+L129)</f>
        <v>296000</v>
      </c>
      <c r="N134" s="28"/>
      <c r="O134" s="162"/>
      <c r="P134" s="161"/>
    </row>
    <row r="135" spans="1:16">
      <c r="N135" t="s">
        <v>453</v>
      </c>
      <c r="O135" s="164">
        <f>SUM(O9:O134)</f>
        <v>49495</v>
      </c>
      <c r="P135" s="164">
        <f>SUM(P9:P134)</f>
        <v>108835</v>
      </c>
    </row>
    <row r="136" spans="1:16" ht="19.8">
      <c r="I136" s="28" t="s">
        <v>446</v>
      </c>
      <c r="L136" s="123">
        <v>296000</v>
      </c>
      <c r="O136" s="161"/>
      <c r="P136" s="161"/>
    </row>
    <row r="137" spans="1:16">
      <c r="B137" s="11" t="e">
        <f>"Zużycie energii elektrycznej wg faktur dla powyższych obiektów w okresie "&amp;MID(L5,45,16)&amp;" "&amp;MID(L5,62,16)&amp;" wyniosło "&amp;INT(#REF!+#REF!)&amp;" kWh"</f>
        <v>#REF!</v>
      </c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34"/>
      <c r="N137" s="11"/>
      <c r="O137" s="161"/>
      <c r="P137" s="161"/>
    </row>
  </sheetData>
  <autoFilter ref="A7:N113" xr:uid="{00000000-0009-0000-0000-000000000000}"/>
  <mergeCells count="30">
    <mergeCell ref="A1:N1"/>
    <mergeCell ref="N69:N71"/>
    <mergeCell ref="D70:D71"/>
    <mergeCell ref="E70:E71"/>
    <mergeCell ref="F70:F71"/>
    <mergeCell ref="G70:G71"/>
    <mergeCell ref="H70:H71"/>
    <mergeCell ref="M69:M71"/>
    <mergeCell ref="A5:A7"/>
    <mergeCell ref="N5:N7"/>
    <mergeCell ref="M5:M7"/>
    <mergeCell ref="A69:A71"/>
    <mergeCell ref="K5:K6"/>
    <mergeCell ref="B69:B71"/>
    <mergeCell ref="C69:C71"/>
    <mergeCell ref="D69:H69"/>
    <mergeCell ref="A123:N123"/>
    <mergeCell ref="L5:L7"/>
    <mergeCell ref="H6:H7"/>
    <mergeCell ref="L69:L70"/>
    <mergeCell ref="J69:J70"/>
    <mergeCell ref="K69:K70"/>
    <mergeCell ref="J5:J7"/>
    <mergeCell ref="B5:B7"/>
    <mergeCell ref="C5:C7"/>
    <mergeCell ref="D5:H5"/>
    <mergeCell ref="D6:D7"/>
    <mergeCell ref="E6:E7"/>
    <mergeCell ref="G6:G7"/>
    <mergeCell ref="F6:F7"/>
  </mergeCells>
  <phoneticPr fontId="10" type="noConversion"/>
  <printOptions horizontalCentered="1"/>
  <pageMargins left="0" right="0" top="0.43307086614173229" bottom="0.31496062992125984" header="0.19685039370078741" footer="0.19685039370078741"/>
  <pageSetup paperSize="9" scale="83" orientation="landscape" r:id="rId1"/>
  <headerFoot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9114-8A28-4129-9D35-B99009459F18}">
  <dimension ref="A1:E103"/>
  <sheetViews>
    <sheetView topLeftCell="A25" workbookViewId="0">
      <selection activeCell="E2" sqref="E2"/>
    </sheetView>
  </sheetViews>
  <sheetFormatPr defaultRowHeight="13.8"/>
  <cols>
    <col min="4" max="4" width="16.8984375" customWidth="1"/>
  </cols>
  <sheetData>
    <row r="1" spans="1:5">
      <c r="D1" t="s">
        <v>242</v>
      </c>
      <c r="E1" t="s">
        <v>243</v>
      </c>
    </row>
    <row r="2" spans="1:5" ht="19.2">
      <c r="A2" s="19">
        <v>1</v>
      </c>
      <c r="B2" s="6" t="s">
        <v>22</v>
      </c>
      <c r="C2" s="24" t="s">
        <v>10</v>
      </c>
      <c r="D2" s="16" t="s">
        <v>72</v>
      </c>
    </row>
    <row r="3" spans="1:5" ht="19.2">
      <c r="A3" s="19">
        <f t="shared" ref="A3:A45" si="0">A2+1</f>
        <v>2</v>
      </c>
      <c r="B3" s="6" t="s">
        <v>22</v>
      </c>
      <c r="C3" s="24" t="s">
        <v>10</v>
      </c>
      <c r="D3" s="16" t="s">
        <v>75</v>
      </c>
    </row>
    <row r="4" spans="1:5" ht="19.2">
      <c r="A4" s="19">
        <f t="shared" si="0"/>
        <v>3</v>
      </c>
      <c r="B4" s="6" t="s">
        <v>22</v>
      </c>
      <c r="C4" s="24" t="s">
        <v>10</v>
      </c>
      <c r="D4" s="16" t="s">
        <v>76</v>
      </c>
    </row>
    <row r="5" spans="1:5" ht="19.2">
      <c r="A5" s="19">
        <f t="shared" si="0"/>
        <v>4</v>
      </c>
      <c r="B5" s="6" t="s">
        <v>22</v>
      </c>
      <c r="C5" s="24" t="s">
        <v>10</v>
      </c>
      <c r="D5" s="16" t="s">
        <v>77</v>
      </c>
    </row>
    <row r="6" spans="1:5" ht="19.2">
      <c r="A6" s="19">
        <f t="shared" si="0"/>
        <v>5</v>
      </c>
      <c r="B6" s="6" t="s">
        <v>22</v>
      </c>
      <c r="C6" s="24" t="s">
        <v>10</v>
      </c>
      <c r="D6" s="16" t="s">
        <v>79</v>
      </c>
    </row>
    <row r="7" spans="1:5" ht="19.2">
      <c r="A7" s="19">
        <f t="shared" si="0"/>
        <v>6</v>
      </c>
      <c r="B7" s="6" t="s">
        <v>22</v>
      </c>
      <c r="C7" s="24" t="s">
        <v>10</v>
      </c>
      <c r="D7" s="16" t="s">
        <v>80</v>
      </c>
    </row>
    <row r="8" spans="1:5" ht="19.2">
      <c r="A8" s="19">
        <f t="shared" si="0"/>
        <v>7</v>
      </c>
      <c r="B8" s="6" t="s">
        <v>22</v>
      </c>
      <c r="C8" s="24" t="s">
        <v>10</v>
      </c>
      <c r="D8" s="16" t="s">
        <v>81</v>
      </c>
    </row>
    <row r="9" spans="1:5" ht="19.2">
      <c r="A9" s="19">
        <f t="shared" si="0"/>
        <v>8</v>
      </c>
      <c r="B9" s="6" t="s">
        <v>22</v>
      </c>
      <c r="C9" s="24" t="s">
        <v>10</v>
      </c>
      <c r="D9" s="16" t="s">
        <v>82</v>
      </c>
    </row>
    <row r="10" spans="1:5" ht="19.2">
      <c r="A10" s="19">
        <f t="shared" si="0"/>
        <v>9</v>
      </c>
      <c r="B10" s="6" t="s">
        <v>22</v>
      </c>
      <c r="C10" s="24" t="s">
        <v>10</v>
      </c>
      <c r="D10" s="16" t="s">
        <v>83</v>
      </c>
    </row>
    <row r="11" spans="1:5" ht="19.2">
      <c r="A11" s="19">
        <f t="shared" si="0"/>
        <v>10</v>
      </c>
      <c r="B11" s="6" t="s">
        <v>22</v>
      </c>
      <c r="C11" s="24" t="s">
        <v>10</v>
      </c>
      <c r="D11" s="16" t="s">
        <v>84</v>
      </c>
    </row>
    <row r="12" spans="1:5" ht="19.2">
      <c r="A12" s="19">
        <f t="shared" si="0"/>
        <v>11</v>
      </c>
      <c r="B12" s="6" t="s">
        <v>22</v>
      </c>
      <c r="C12" s="24" t="s">
        <v>10</v>
      </c>
      <c r="D12" s="16" t="s">
        <v>85</v>
      </c>
    </row>
    <row r="13" spans="1:5" ht="19.2">
      <c r="A13" s="19">
        <f t="shared" si="0"/>
        <v>12</v>
      </c>
      <c r="B13" s="6" t="s">
        <v>22</v>
      </c>
      <c r="C13" s="24" t="s">
        <v>10</v>
      </c>
      <c r="D13" s="16" t="s">
        <v>86</v>
      </c>
    </row>
    <row r="14" spans="1:5" ht="19.2">
      <c r="A14" s="19">
        <f t="shared" si="0"/>
        <v>13</v>
      </c>
      <c r="B14" s="6" t="s">
        <v>22</v>
      </c>
      <c r="C14" s="24" t="s">
        <v>10</v>
      </c>
      <c r="D14" s="16" t="s">
        <v>87</v>
      </c>
    </row>
    <row r="15" spans="1:5" ht="19.2">
      <c r="A15" s="19">
        <f t="shared" si="0"/>
        <v>14</v>
      </c>
      <c r="B15" s="6" t="s">
        <v>22</v>
      </c>
      <c r="C15" s="24" t="s">
        <v>10</v>
      </c>
      <c r="D15" s="16" t="s">
        <v>88</v>
      </c>
    </row>
    <row r="16" spans="1:5" ht="19.2">
      <c r="A16" s="19">
        <f t="shared" si="0"/>
        <v>15</v>
      </c>
      <c r="B16" s="6" t="s">
        <v>22</v>
      </c>
      <c r="C16" s="24" t="s">
        <v>10</v>
      </c>
      <c r="D16" s="16" t="s">
        <v>89</v>
      </c>
    </row>
    <row r="17" spans="1:4" ht="19.2">
      <c r="A17" s="19">
        <f t="shared" si="0"/>
        <v>16</v>
      </c>
      <c r="B17" s="6" t="s">
        <v>22</v>
      </c>
      <c r="C17" s="24" t="s">
        <v>10</v>
      </c>
      <c r="D17" s="16" t="s">
        <v>90</v>
      </c>
    </row>
    <row r="18" spans="1:4" ht="19.2">
      <c r="A18" s="19">
        <f t="shared" si="0"/>
        <v>17</v>
      </c>
      <c r="B18" s="6" t="s">
        <v>22</v>
      </c>
      <c r="C18" s="24" t="s">
        <v>10</v>
      </c>
      <c r="D18" s="16" t="s">
        <v>91</v>
      </c>
    </row>
    <row r="19" spans="1:4" ht="19.2">
      <c r="A19" s="19">
        <f t="shared" si="0"/>
        <v>18</v>
      </c>
      <c r="B19" s="6" t="s">
        <v>22</v>
      </c>
      <c r="C19" s="24" t="s">
        <v>10</v>
      </c>
      <c r="D19" s="16" t="s">
        <v>92</v>
      </c>
    </row>
    <row r="20" spans="1:4" ht="19.2">
      <c r="A20" s="19">
        <f t="shared" si="0"/>
        <v>19</v>
      </c>
      <c r="B20" s="6" t="s">
        <v>22</v>
      </c>
      <c r="C20" s="24" t="s">
        <v>10</v>
      </c>
      <c r="D20" s="16" t="s">
        <v>93</v>
      </c>
    </row>
    <row r="21" spans="1:4" ht="19.2">
      <c r="A21" s="19">
        <f t="shared" si="0"/>
        <v>20</v>
      </c>
      <c r="B21" s="6" t="s">
        <v>22</v>
      </c>
      <c r="C21" s="24" t="s">
        <v>10</v>
      </c>
      <c r="D21" s="16" t="s">
        <v>94</v>
      </c>
    </row>
    <row r="22" spans="1:4" ht="19.2">
      <c r="A22" s="19">
        <f t="shared" si="0"/>
        <v>21</v>
      </c>
      <c r="B22" s="6" t="s">
        <v>22</v>
      </c>
      <c r="C22" s="24" t="s">
        <v>10</v>
      </c>
      <c r="D22" s="16" t="s">
        <v>95</v>
      </c>
    </row>
    <row r="23" spans="1:4" ht="19.2">
      <c r="A23" s="19">
        <f t="shared" si="0"/>
        <v>22</v>
      </c>
      <c r="B23" s="6" t="s">
        <v>22</v>
      </c>
      <c r="C23" s="24" t="s">
        <v>10</v>
      </c>
      <c r="D23" s="16" t="s">
        <v>96</v>
      </c>
    </row>
    <row r="24" spans="1:4" ht="19.2">
      <c r="A24" s="19">
        <f t="shared" si="0"/>
        <v>23</v>
      </c>
      <c r="B24" s="6" t="s">
        <v>22</v>
      </c>
      <c r="C24" s="24" t="s">
        <v>10</v>
      </c>
      <c r="D24" s="16" t="s">
        <v>97</v>
      </c>
    </row>
    <row r="25" spans="1:4" ht="19.2">
      <c r="A25" s="19">
        <f t="shared" si="0"/>
        <v>24</v>
      </c>
      <c r="B25" s="6" t="s">
        <v>22</v>
      </c>
      <c r="C25" s="24" t="s">
        <v>10</v>
      </c>
      <c r="D25" s="16" t="s">
        <v>98</v>
      </c>
    </row>
    <row r="26" spans="1:4" ht="19.2">
      <c r="A26" s="19">
        <f t="shared" si="0"/>
        <v>25</v>
      </c>
      <c r="B26" s="6" t="s">
        <v>22</v>
      </c>
      <c r="C26" s="24" t="s">
        <v>10</v>
      </c>
      <c r="D26" s="16" t="s">
        <v>99</v>
      </c>
    </row>
    <row r="27" spans="1:4" ht="19.2">
      <c r="A27" s="19">
        <f t="shared" si="0"/>
        <v>26</v>
      </c>
      <c r="B27" s="6" t="s">
        <v>22</v>
      </c>
      <c r="C27" s="24" t="s">
        <v>10</v>
      </c>
      <c r="D27" s="16" t="s">
        <v>100</v>
      </c>
    </row>
    <row r="28" spans="1:4" ht="19.2">
      <c r="A28" s="19">
        <f t="shared" si="0"/>
        <v>27</v>
      </c>
      <c r="B28" s="6" t="s">
        <v>22</v>
      </c>
      <c r="C28" s="24" t="s">
        <v>10</v>
      </c>
      <c r="D28" s="16" t="s">
        <v>101</v>
      </c>
    </row>
    <row r="29" spans="1:4" ht="19.2">
      <c r="A29" s="19">
        <f t="shared" si="0"/>
        <v>28</v>
      </c>
      <c r="B29" s="6" t="s">
        <v>22</v>
      </c>
      <c r="C29" s="24" t="s">
        <v>10</v>
      </c>
      <c r="D29" s="16" t="s">
        <v>102</v>
      </c>
    </row>
    <row r="30" spans="1:4" ht="19.2">
      <c r="A30" s="19">
        <f t="shared" si="0"/>
        <v>29</v>
      </c>
      <c r="B30" s="6" t="s">
        <v>22</v>
      </c>
      <c r="C30" s="24" t="s">
        <v>10</v>
      </c>
      <c r="D30" s="16" t="s">
        <v>103</v>
      </c>
    </row>
    <row r="31" spans="1:4" ht="19.2">
      <c r="A31" s="19">
        <f t="shared" si="0"/>
        <v>30</v>
      </c>
      <c r="B31" s="6" t="s">
        <v>22</v>
      </c>
      <c r="C31" s="24" t="s">
        <v>10</v>
      </c>
      <c r="D31" s="16" t="s">
        <v>104</v>
      </c>
    </row>
    <row r="32" spans="1:4" ht="19.2">
      <c r="A32" s="19">
        <f t="shared" si="0"/>
        <v>31</v>
      </c>
      <c r="B32" s="6" t="s">
        <v>22</v>
      </c>
      <c r="C32" s="24" t="s">
        <v>10</v>
      </c>
      <c r="D32" s="16" t="s">
        <v>105</v>
      </c>
    </row>
    <row r="33" spans="1:4" ht="19.2">
      <c r="A33" s="19">
        <f t="shared" si="0"/>
        <v>32</v>
      </c>
      <c r="B33" s="6" t="s">
        <v>22</v>
      </c>
      <c r="C33" s="24" t="s">
        <v>10</v>
      </c>
      <c r="D33" s="16" t="s">
        <v>106</v>
      </c>
    </row>
    <row r="34" spans="1:4" ht="19.2">
      <c r="A34" s="19">
        <f t="shared" si="0"/>
        <v>33</v>
      </c>
      <c r="B34" s="6" t="s">
        <v>22</v>
      </c>
      <c r="C34" s="24" t="s">
        <v>10</v>
      </c>
      <c r="D34" s="16" t="s">
        <v>107</v>
      </c>
    </row>
    <row r="35" spans="1:4" ht="19.2">
      <c r="A35" s="19">
        <f t="shared" si="0"/>
        <v>34</v>
      </c>
      <c r="B35" s="6" t="s">
        <v>22</v>
      </c>
      <c r="C35" s="24" t="s">
        <v>10</v>
      </c>
      <c r="D35" s="16" t="s">
        <v>108</v>
      </c>
    </row>
    <row r="36" spans="1:4" ht="19.2">
      <c r="A36" s="19">
        <f t="shared" si="0"/>
        <v>35</v>
      </c>
      <c r="B36" s="6" t="s">
        <v>22</v>
      </c>
      <c r="C36" s="24" t="s">
        <v>10</v>
      </c>
      <c r="D36" s="16" t="s">
        <v>109</v>
      </c>
    </row>
    <row r="37" spans="1:4" ht="19.2">
      <c r="A37" s="19">
        <f t="shared" si="0"/>
        <v>36</v>
      </c>
      <c r="B37" s="6" t="s">
        <v>22</v>
      </c>
      <c r="C37" s="24" t="s">
        <v>10</v>
      </c>
      <c r="D37" s="16" t="s">
        <v>110</v>
      </c>
    </row>
    <row r="38" spans="1:4" ht="19.2">
      <c r="A38" s="19">
        <f t="shared" si="0"/>
        <v>37</v>
      </c>
      <c r="B38" s="6" t="s">
        <v>22</v>
      </c>
      <c r="C38" s="24" t="s">
        <v>10</v>
      </c>
      <c r="D38" s="16" t="s">
        <v>111</v>
      </c>
    </row>
    <row r="39" spans="1:4" ht="19.2">
      <c r="A39" s="19">
        <f t="shared" si="0"/>
        <v>38</v>
      </c>
      <c r="B39" s="6" t="s">
        <v>22</v>
      </c>
      <c r="C39" s="24" t="s">
        <v>10</v>
      </c>
      <c r="D39" s="16" t="s">
        <v>112</v>
      </c>
    </row>
    <row r="40" spans="1:4" ht="19.2">
      <c r="A40" s="19">
        <f t="shared" si="0"/>
        <v>39</v>
      </c>
      <c r="B40" s="6" t="s">
        <v>22</v>
      </c>
      <c r="C40" s="24" t="s">
        <v>10</v>
      </c>
      <c r="D40" s="16" t="s">
        <v>113</v>
      </c>
    </row>
    <row r="41" spans="1:4" ht="19.2">
      <c r="A41" s="19">
        <f t="shared" si="0"/>
        <v>40</v>
      </c>
      <c r="B41" s="6" t="s">
        <v>22</v>
      </c>
      <c r="C41" s="24" t="s">
        <v>10</v>
      </c>
      <c r="D41" s="16" t="s">
        <v>114</v>
      </c>
    </row>
    <row r="42" spans="1:4" ht="19.2">
      <c r="A42" s="19">
        <f t="shared" si="0"/>
        <v>41</v>
      </c>
      <c r="B42" s="6" t="s">
        <v>22</v>
      </c>
      <c r="C42" s="24" t="s">
        <v>10</v>
      </c>
      <c r="D42" s="16" t="s">
        <v>115</v>
      </c>
    </row>
    <row r="43" spans="1:4" ht="19.2">
      <c r="A43" s="19">
        <f t="shared" si="0"/>
        <v>42</v>
      </c>
      <c r="B43" s="6" t="s">
        <v>22</v>
      </c>
      <c r="C43" s="24" t="s">
        <v>10</v>
      </c>
      <c r="D43" s="16" t="s">
        <v>116</v>
      </c>
    </row>
    <row r="44" spans="1:4" ht="19.2">
      <c r="A44" s="19">
        <f t="shared" si="0"/>
        <v>43</v>
      </c>
      <c r="B44" s="6" t="s">
        <v>22</v>
      </c>
      <c r="C44" s="24" t="s">
        <v>10</v>
      </c>
      <c r="D44" s="16" t="s">
        <v>117</v>
      </c>
    </row>
    <row r="45" spans="1:4" ht="19.2">
      <c r="A45" s="19">
        <f t="shared" si="0"/>
        <v>44</v>
      </c>
      <c r="B45" s="6" t="s">
        <v>22</v>
      </c>
      <c r="C45" s="24" t="s">
        <v>10</v>
      </c>
      <c r="D45" s="16" t="s">
        <v>118</v>
      </c>
    </row>
    <row r="46" spans="1:4" ht="19.2">
      <c r="A46" s="19">
        <f>A45+1</f>
        <v>45</v>
      </c>
      <c r="B46" s="6" t="s">
        <v>22</v>
      </c>
      <c r="C46" s="24" t="s">
        <v>10</v>
      </c>
      <c r="D46" s="16" t="s">
        <v>119</v>
      </c>
    </row>
    <row r="47" spans="1:4" ht="19.2">
      <c r="A47" s="19">
        <f t="shared" ref="A47:A56" si="1">A46+1</f>
        <v>46</v>
      </c>
      <c r="B47" s="6" t="s">
        <v>22</v>
      </c>
      <c r="C47" s="24" t="s">
        <v>10</v>
      </c>
      <c r="D47" s="16" t="s">
        <v>120</v>
      </c>
    </row>
    <row r="48" spans="1:4" ht="19.2">
      <c r="A48" s="19">
        <f t="shared" si="1"/>
        <v>47</v>
      </c>
      <c r="B48" s="6" t="s">
        <v>22</v>
      </c>
      <c r="C48" s="24" t="s">
        <v>10</v>
      </c>
      <c r="D48" s="16" t="s">
        <v>121</v>
      </c>
    </row>
    <row r="49" spans="1:4" ht="19.2">
      <c r="A49" s="19">
        <f t="shared" si="1"/>
        <v>48</v>
      </c>
      <c r="B49" s="6" t="s">
        <v>22</v>
      </c>
      <c r="C49" s="24" t="s">
        <v>10</v>
      </c>
      <c r="D49" s="16" t="s">
        <v>122</v>
      </c>
    </row>
    <row r="50" spans="1:4" ht="19.2">
      <c r="A50" s="19">
        <f t="shared" si="1"/>
        <v>49</v>
      </c>
      <c r="B50" s="6" t="s">
        <v>22</v>
      </c>
      <c r="C50" s="24" t="s">
        <v>10</v>
      </c>
      <c r="D50" s="16" t="s">
        <v>123</v>
      </c>
    </row>
    <row r="51" spans="1:4" ht="19.2">
      <c r="A51" s="19">
        <f t="shared" si="1"/>
        <v>50</v>
      </c>
      <c r="B51" s="6" t="s">
        <v>22</v>
      </c>
      <c r="C51" s="24" t="s">
        <v>10</v>
      </c>
      <c r="D51" s="16" t="s">
        <v>124</v>
      </c>
    </row>
    <row r="52" spans="1:4" ht="19.2">
      <c r="A52" s="19">
        <f t="shared" si="1"/>
        <v>51</v>
      </c>
      <c r="B52" s="6" t="s">
        <v>22</v>
      </c>
      <c r="C52" s="24" t="s">
        <v>10</v>
      </c>
      <c r="D52" s="16" t="s">
        <v>125</v>
      </c>
    </row>
    <row r="53" spans="1:4" ht="19.2">
      <c r="A53" s="19">
        <f t="shared" si="1"/>
        <v>52</v>
      </c>
      <c r="B53" s="6" t="s">
        <v>22</v>
      </c>
      <c r="C53" s="24" t="s">
        <v>10</v>
      </c>
      <c r="D53" s="16" t="s">
        <v>126</v>
      </c>
    </row>
    <row r="54" spans="1:4" ht="19.2">
      <c r="A54" s="19">
        <f t="shared" si="1"/>
        <v>53</v>
      </c>
      <c r="B54" s="6" t="s">
        <v>22</v>
      </c>
      <c r="C54" s="24" t="s">
        <v>10</v>
      </c>
      <c r="D54" s="16" t="s">
        <v>127</v>
      </c>
    </row>
    <row r="55" spans="1:4" ht="19.2">
      <c r="A55" s="19">
        <f t="shared" si="1"/>
        <v>54</v>
      </c>
      <c r="B55" s="6" t="s">
        <v>22</v>
      </c>
      <c r="C55" s="24" t="s">
        <v>10</v>
      </c>
      <c r="D55" s="16" t="s">
        <v>128</v>
      </c>
    </row>
    <row r="56" spans="1:4" ht="19.2">
      <c r="A56" s="19">
        <f t="shared" si="1"/>
        <v>55</v>
      </c>
      <c r="B56" s="6" t="s">
        <v>22</v>
      </c>
      <c r="C56" s="24" t="s">
        <v>10</v>
      </c>
      <c r="D56" s="16" t="s">
        <v>129</v>
      </c>
    </row>
    <row r="57" spans="1:4" ht="14.4" thickBot="1">
      <c r="A57" s="9"/>
      <c r="B57" s="10"/>
      <c r="C57" s="25"/>
      <c r="D57" s="15" t="str">
        <f>SUBTOTAL(2,H2:H56)&amp;" PPE"</f>
        <v>0 PPE</v>
      </c>
    </row>
    <row r="58" spans="1:4" ht="14.4" thickBot="1">
      <c r="A58" s="3" t="s">
        <v>12</v>
      </c>
      <c r="B58" s="3" t="s">
        <v>221</v>
      </c>
      <c r="C58" s="26" t="s">
        <v>221</v>
      </c>
      <c r="D58" s="4"/>
    </row>
    <row r="59" spans="1:4">
      <c r="A59" s="137" t="s">
        <v>1</v>
      </c>
      <c r="B59" s="129" t="s">
        <v>13</v>
      </c>
      <c r="C59" s="140" t="s">
        <v>2</v>
      </c>
      <c r="D59" s="129" t="s">
        <v>5</v>
      </c>
    </row>
    <row r="60" spans="1:4">
      <c r="A60" s="138"/>
      <c r="B60" s="130"/>
      <c r="C60" s="141"/>
      <c r="D60" s="130"/>
    </row>
    <row r="61" spans="1:4">
      <c r="A61" s="139"/>
      <c r="B61" s="131"/>
      <c r="C61" s="142"/>
      <c r="D61" s="131"/>
    </row>
    <row r="62" spans="1:4" ht="19.2">
      <c r="A62" s="19">
        <f>A56+1</f>
        <v>56</v>
      </c>
      <c r="B62" s="6" t="s">
        <v>22</v>
      </c>
      <c r="C62" s="24" t="s">
        <v>131</v>
      </c>
      <c r="D62" s="16" t="s">
        <v>177</v>
      </c>
    </row>
    <row r="63" spans="1:4" ht="28.8">
      <c r="A63" s="19">
        <f t="shared" ref="A63:A103" si="2">A62+1</f>
        <v>57</v>
      </c>
      <c r="B63" s="6" t="s">
        <v>22</v>
      </c>
      <c r="C63" s="24" t="s">
        <v>234</v>
      </c>
      <c r="D63" s="16" t="s">
        <v>178</v>
      </c>
    </row>
    <row r="64" spans="1:4" ht="19.2">
      <c r="A64" s="19">
        <f t="shared" si="2"/>
        <v>58</v>
      </c>
      <c r="B64" s="6" t="s">
        <v>22</v>
      </c>
      <c r="C64" s="24" t="s">
        <v>132</v>
      </c>
      <c r="D64" s="16" t="s">
        <v>179</v>
      </c>
    </row>
    <row r="65" spans="1:4" ht="19.2">
      <c r="A65" s="19">
        <f t="shared" si="2"/>
        <v>59</v>
      </c>
      <c r="B65" s="6" t="s">
        <v>22</v>
      </c>
      <c r="C65" s="24" t="s">
        <v>132</v>
      </c>
      <c r="D65" s="16" t="s">
        <v>181</v>
      </c>
    </row>
    <row r="66" spans="1:4" ht="19.2">
      <c r="A66" s="19">
        <f t="shared" si="2"/>
        <v>60</v>
      </c>
      <c r="B66" s="6" t="s">
        <v>22</v>
      </c>
      <c r="C66" s="24" t="s">
        <v>136</v>
      </c>
      <c r="D66" s="16" t="s">
        <v>182</v>
      </c>
    </row>
    <row r="67" spans="1:4" ht="19.2">
      <c r="A67" s="19">
        <f t="shared" si="2"/>
        <v>61</v>
      </c>
      <c r="B67" s="6" t="s">
        <v>22</v>
      </c>
      <c r="C67" s="24" t="s">
        <v>137</v>
      </c>
      <c r="D67" s="16" t="s">
        <v>184</v>
      </c>
    </row>
    <row r="68" spans="1:4" ht="19.2">
      <c r="A68" s="19">
        <f t="shared" si="2"/>
        <v>62</v>
      </c>
      <c r="B68" s="6" t="s">
        <v>22</v>
      </c>
      <c r="C68" s="24" t="s">
        <v>138</v>
      </c>
      <c r="D68" s="16" t="s">
        <v>185</v>
      </c>
    </row>
    <row r="69" spans="1:4" ht="19.2">
      <c r="A69" s="19">
        <f t="shared" si="2"/>
        <v>63</v>
      </c>
      <c r="B69" s="6" t="s">
        <v>22</v>
      </c>
      <c r="C69" s="24" t="s">
        <v>139</v>
      </c>
      <c r="D69" s="16" t="s">
        <v>186</v>
      </c>
    </row>
    <row r="70" spans="1:4" ht="19.2">
      <c r="A70" s="19">
        <f t="shared" si="2"/>
        <v>64</v>
      </c>
      <c r="B70" s="6" t="s">
        <v>22</v>
      </c>
      <c r="C70" s="24" t="s">
        <v>140</v>
      </c>
      <c r="D70" s="16" t="s">
        <v>187</v>
      </c>
    </row>
    <row r="71" spans="1:4" ht="19.2">
      <c r="A71" s="19">
        <f t="shared" si="2"/>
        <v>65</v>
      </c>
      <c r="B71" s="6" t="s">
        <v>22</v>
      </c>
      <c r="C71" s="24" t="s">
        <v>141</v>
      </c>
      <c r="D71" s="16" t="s">
        <v>188</v>
      </c>
    </row>
    <row r="72" spans="1:4" ht="19.2">
      <c r="A72" s="19">
        <f t="shared" si="2"/>
        <v>66</v>
      </c>
      <c r="B72" s="6" t="s">
        <v>22</v>
      </c>
      <c r="C72" s="24" t="s">
        <v>137</v>
      </c>
      <c r="D72" s="16" t="s">
        <v>189</v>
      </c>
    </row>
    <row r="73" spans="1:4" ht="19.2">
      <c r="A73" s="19">
        <f t="shared" si="2"/>
        <v>67</v>
      </c>
      <c r="B73" s="6" t="s">
        <v>22</v>
      </c>
      <c r="C73" s="24" t="s">
        <v>145</v>
      </c>
      <c r="D73" s="16" t="s">
        <v>190</v>
      </c>
    </row>
    <row r="74" spans="1:4" ht="19.2">
      <c r="A74" s="19">
        <f t="shared" si="2"/>
        <v>68</v>
      </c>
      <c r="B74" s="6" t="s">
        <v>22</v>
      </c>
      <c r="C74" s="24" t="s">
        <v>145</v>
      </c>
      <c r="D74" s="16" t="s">
        <v>191</v>
      </c>
    </row>
    <row r="75" spans="1:4" ht="19.2">
      <c r="A75" s="19">
        <f t="shared" si="2"/>
        <v>69</v>
      </c>
      <c r="B75" s="6" t="s">
        <v>22</v>
      </c>
      <c r="C75" s="24" t="s">
        <v>145</v>
      </c>
      <c r="D75" s="16" t="s">
        <v>192</v>
      </c>
    </row>
    <row r="76" spans="1:4" ht="19.2">
      <c r="A76" s="19">
        <f t="shared" si="2"/>
        <v>70</v>
      </c>
      <c r="B76" s="6" t="s">
        <v>22</v>
      </c>
      <c r="C76" s="24" t="s">
        <v>145</v>
      </c>
      <c r="D76" s="16" t="s">
        <v>193</v>
      </c>
    </row>
    <row r="77" spans="1:4" ht="19.2">
      <c r="A77" s="19">
        <f t="shared" si="2"/>
        <v>71</v>
      </c>
      <c r="B77" s="6" t="s">
        <v>22</v>
      </c>
      <c r="C77" s="24" t="s">
        <v>145</v>
      </c>
      <c r="D77" s="16" t="s">
        <v>194</v>
      </c>
    </row>
    <row r="78" spans="1:4" ht="19.2">
      <c r="A78" s="19">
        <f t="shared" si="2"/>
        <v>72</v>
      </c>
      <c r="B78" s="6" t="s">
        <v>22</v>
      </c>
      <c r="C78" s="24" t="s">
        <v>145</v>
      </c>
      <c r="D78" s="16" t="s">
        <v>195</v>
      </c>
    </row>
    <row r="79" spans="1:4" ht="28.8">
      <c r="A79" s="19">
        <f t="shared" si="2"/>
        <v>73</v>
      </c>
      <c r="B79" s="6" t="s">
        <v>22</v>
      </c>
      <c r="C79" s="24" t="s">
        <v>152</v>
      </c>
      <c r="D79" s="16" t="s">
        <v>196</v>
      </c>
    </row>
    <row r="80" spans="1:4" ht="19.2">
      <c r="A80" s="19">
        <f t="shared" si="2"/>
        <v>74</v>
      </c>
      <c r="B80" s="6" t="s">
        <v>22</v>
      </c>
      <c r="C80" s="24" t="s">
        <v>153</v>
      </c>
      <c r="D80" s="16" t="s">
        <v>197</v>
      </c>
    </row>
    <row r="81" spans="1:4" ht="28.8">
      <c r="A81" s="19">
        <f t="shared" si="2"/>
        <v>75</v>
      </c>
      <c r="B81" s="6" t="s">
        <v>22</v>
      </c>
      <c r="C81" s="24" t="s">
        <v>235</v>
      </c>
      <c r="D81" s="16" t="s">
        <v>198</v>
      </c>
    </row>
    <row r="82" spans="1:4" ht="19.2">
      <c r="A82" s="19">
        <f t="shared" si="2"/>
        <v>76</v>
      </c>
      <c r="B82" s="6" t="s">
        <v>22</v>
      </c>
      <c r="C82" s="24" t="s">
        <v>155</v>
      </c>
      <c r="D82" s="16" t="s">
        <v>199</v>
      </c>
    </row>
    <row r="83" spans="1:4" ht="28.8">
      <c r="A83" s="19">
        <f t="shared" si="2"/>
        <v>77</v>
      </c>
      <c r="B83" s="6" t="s">
        <v>22</v>
      </c>
      <c r="C83" s="24" t="s">
        <v>235</v>
      </c>
      <c r="D83" s="16" t="s">
        <v>200</v>
      </c>
    </row>
    <row r="84" spans="1:4" ht="19.2">
      <c r="A84" s="19">
        <f t="shared" si="2"/>
        <v>78</v>
      </c>
      <c r="B84" s="6" t="s">
        <v>22</v>
      </c>
      <c r="C84" s="24" t="s">
        <v>155</v>
      </c>
      <c r="D84" s="16" t="s">
        <v>201</v>
      </c>
    </row>
    <row r="85" spans="1:4" ht="19.2">
      <c r="A85" s="19">
        <f t="shared" si="2"/>
        <v>79</v>
      </c>
      <c r="B85" s="6" t="s">
        <v>22</v>
      </c>
      <c r="C85" s="24" t="s">
        <v>157</v>
      </c>
      <c r="D85" s="16" t="s">
        <v>202</v>
      </c>
    </row>
    <row r="86" spans="1:4" ht="19.2">
      <c r="A86" s="19">
        <f t="shared" si="2"/>
        <v>80</v>
      </c>
      <c r="B86" s="6" t="s">
        <v>22</v>
      </c>
      <c r="C86" s="24" t="s">
        <v>158</v>
      </c>
      <c r="D86" s="16" t="s">
        <v>203</v>
      </c>
    </row>
    <row r="87" spans="1:4" ht="28.8">
      <c r="A87" s="19">
        <f t="shared" si="2"/>
        <v>81</v>
      </c>
      <c r="B87" s="6" t="s">
        <v>22</v>
      </c>
      <c r="C87" s="24" t="s">
        <v>222</v>
      </c>
      <c r="D87" s="16" t="s">
        <v>204</v>
      </c>
    </row>
    <row r="88" spans="1:4" ht="28.8">
      <c r="A88" s="19">
        <f t="shared" si="2"/>
        <v>82</v>
      </c>
      <c r="B88" s="6" t="s">
        <v>22</v>
      </c>
      <c r="C88" s="24" t="s">
        <v>223</v>
      </c>
      <c r="D88" s="16" t="s">
        <v>205</v>
      </c>
    </row>
    <row r="89" spans="1:4" ht="28.8">
      <c r="A89" s="19">
        <f t="shared" si="2"/>
        <v>83</v>
      </c>
      <c r="B89" s="6" t="s">
        <v>22</v>
      </c>
      <c r="C89" s="24" t="s">
        <v>224</v>
      </c>
      <c r="D89" s="16" t="s">
        <v>206</v>
      </c>
    </row>
    <row r="90" spans="1:4" ht="28.8">
      <c r="A90" s="19">
        <f t="shared" si="2"/>
        <v>84</v>
      </c>
      <c r="B90" s="6" t="s">
        <v>22</v>
      </c>
      <c r="C90" s="24" t="s">
        <v>225</v>
      </c>
      <c r="D90" s="16" t="s">
        <v>207</v>
      </c>
    </row>
    <row r="91" spans="1:4" ht="28.8">
      <c r="A91" s="19">
        <f t="shared" si="2"/>
        <v>85</v>
      </c>
      <c r="B91" s="6" t="s">
        <v>22</v>
      </c>
      <c r="C91" s="24" t="s">
        <v>226</v>
      </c>
      <c r="D91" s="16" t="s">
        <v>208</v>
      </c>
    </row>
    <row r="92" spans="1:4" ht="19.2">
      <c r="A92" s="19">
        <f t="shared" si="2"/>
        <v>86</v>
      </c>
      <c r="B92" s="6" t="s">
        <v>22</v>
      </c>
      <c r="C92" s="24" t="s">
        <v>161</v>
      </c>
      <c r="D92" s="16" t="s">
        <v>209</v>
      </c>
    </row>
    <row r="93" spans="1:4" ht="28.8">
      <c r="A93" s="19">
        <f t="shared" si="2"/>
        <v>87</v>
      </c>
      <c r="B93" s="6" t="s">
        <v>22</v>
      </c>
      <c r="C93" s="24" t="s">
        <v>227</v>
      </c>
      <c r="D93" s="16" t="s">
        <v>210</v>
      </c>
    </row>
    <row r="94" spans="1:4" ht="28.8">
      <c r="A94" s="19">
        <f t="shared" si="2"/>
        <v>88</v>
      </c>
      <c r="B94" s="6" t="s">
        <v>22</v>
      </c>
      <c r="C94" s="24" t="s">
        <v>228</v>
      </c>
      <c r="D94" s="16" t="s">
        <v>211</v>
      </c>
    </row>
    <row r="95" spans="1:4" ht="28.8">
      <c r="A95" s="19">
        <f t="shared" si="2"/>
        <v>89</v>
      </c>
      <c r="B95" s="6" t="s">
        <v>22</v>
      </c>
      <c r="C95" s="24" t="s">
        <v>229</v>
      </c>
      <c r="D95" s="16" t="s">
        <v>212</v>
      </c>
    </row>
    <row r="96" spans="1:4" ht="28.8">
      <c r="A96" s="19">
        <f t="shared" si="2"/>
        <v>90</v>
      </c>
      <c r="B96" s="6" t="s">
        <v>22</v>
      </c>
      <c r="C96" s="24" t="s">
        <v>230</v>
      </c>
      <c r="D96" s="16" t="s">
        <v>213</v>
      </c>
    </row>
    <row r="97" spans="1:4" ht="19.2">
      <c r="A97" s="19">
        <f t="shared" si="2"/>
        <v>91</v>
      </c>
      <c r="B97" s="6" t="s">
        <v>22</v>
      </c>
      <c r="C97" s="24" t="s">
        <v>231</v>
      </c>
      <c r="D97" s="16" t="s">
        <v>214</v>
      </c>
    </row>
    <row r="98" spans="1:4" ht="19.2">
      <c r="A98" s="19">
        <f t="shared" si="2"/>
        <v>92</v>
      </c>
      <c r="B98" s="6" t="s">
        <v>22</v>
      </c>
      <c r="C98" s="24" t="s">
        <v>231</v>
      </c>
      <c r="D98" s="16" t="s">
        <v>215</v>
      </c>
    </row>
    <row r="99" spans="1:4" ht="19.2">
      <c r="A99" s="19">
        <f t="shared" si="2"/>
        <v>93</v>
      </c>
      <c r="B99" s="6" t="s">
        <v>22</v>
      </c>
      <c r="C99" s="24" t="s">
        <v>231</v>
      </c>
      <c r="D99" s="16" t="s">
        <v>238</v>
      </c>
    </row>
    <row r="100" spans="1:4" ht="28.8">
      <c r="A100" s="19">
        <f t="shared" si="2"/>
        <v>94</v>
      </c>
      <c r="B100" s="6" t="s">
        <v>22</v>
      </c>
      <c r="C100" s="24" t="s">
        <v>232</v>
      </c>
      <c r="D100" s="16" t="s">
        <v>216</v>
      </c>
    </row>
    <row r="101" spans="1:4" ht="38.4">
      <c r="A101" s="19">
        <f t="shared" si="2"/>
        <v>95</v>
      </c>
      <c r="B101" s="6" t="s">
        <v>22</v>
      </c>
      <c r="C101" s="24" t="s">
        <v>166</v>
      </c>
      <c r="D101" s="16" t="s">
        <v>217</v>
      </c>
    </row>
    <row r="102" spans="1:4" ht="38.4">
      <c r="A102" s="19">
        <f t="shared" si="2"/>
        <v>96</v>
      </c>
      <c r="B102" s="6" t="s">
        <v>22</v>
      </c>
      <c r="C102" s="24" t="s">
        <v>166</v>
      </c>
      <c r="D102" s="16" t="s">
        <v>218</v>
      </c>
    </row>
    <row r="103" spans="1:4" ht="38.4">
      <c r="A103" s="19">
        <f t="shared" si="2"/>
        <v>97</v>
      </c>
      <c r="B103" s="6" t="s">
        <v>22</v>
      </c>
      <c r="C103" s="24" t="s">
        <v>236</v>
      </c>
      <c r="D103" s="16" t="s">
        <v>219</v>
      </c>
    </row>
  </sheetData>
  <mergeCells count="4">
    <mergeCell ref="D59:D61"/>
    <mergeCell ref="A59:A61"/>
    <mergeCell ref="B59:B61"/>
    <mergeCell ref="C59:C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Arkusz2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laptop</cp:lastModifiedBy>
  <cp:lastPrinted>2025-09-29T10:21:47Z</cp:lastPrinted>
  <dcterms:created xsi:type="dcterms:W3CDTF">2020-09-15T08:19:55Z</dcterms:created>
  <dcterms:modified xsi:type="dcterms:W3CDTF">2025-10-08T09:00:38Z</dcterms:modified>
</cp:coreProperties>
</file>